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정지원\Documents\카카오톡 받은 파일\"/>
    </mc:Choice>
  </mc:AlternateContent>
  <bookViews>
    <workbookView xWindow="0" yWindow="0" windowWidth="28800" windowHeight="12285"/>
  </bookViews>
  <sheets>
    <sheet name="종합" sheetId="4" r:id="rId1"/>
    <sheet name="남동" sheetId="1" r:id="rId2"/>
    <sheet name="부평" sheetId="3" r:id="rId3"/>
    <sheet name="주안" sheetId="2" r:id="rId4"/>
  </sheets>
  <definedNames>
    <definedName name="_xlnm.Print_Titles" localSheetId="1">남동!$4:$4</definedName>
    <definedName name="_xlnm.Print_Titles" localSheetId="2">부평!$4:$4</definedName>
    <definedName name="_xlnm.Print_Titles" localSheetId="3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2" i="2" l="1"/>
  <c r="T33" i="2"/>
  <c r="G12" i="4" s="1"/>
  <c r="T20" i="2"/>
  <c r="T82" i="3"/>
  <c r="T33" i="3"/>
  <c r="T20" i="3"/>
  <c r="T82" i="1"/>
  <c r="T33" i="1"/>
  <c r="T20" i="1"/>
  <c r="T46" i="2"/>
  <c r="T8" i="2"/>
  <c r="T6" i="2"/>
  <c r="T46" i="3"/>
  <c r="T8" i="3"/>
  <c r="T6" i="3"/>
  <c r="T46" i="1"/>
  <c r="T8" i="1"/>
  <c r="T6" i="1"/>
  <c r="G24" i="4"/>
  <c r="G23" i="4"/>
  <c r="G22" i="4"/>
  <c r="G21" i="4"/>
  <c r="G20" i="4"/>
  <c r="G19" i="4"/>
  <c r="G18" i="4"/>
  <c r="G17" i="4"/>
  <c r="G16" i="4"/>
  <c r="G15" i="4"/>
  <c r="G14" i="4"/>
  <c r="G13" i="4"/>
  <c r="G11" i="4"/>
  <c r="G10" i="4"/>
  <c r="G9" i="4"/>
  <c r="G8" i="4"/>
  <c r="G7" i="4"/>
  <c r="F15" i="4"/>
  <c r="F14" i="4"/>
  <c r="F13" i="4"/>
  <c r="F9" i="4"/>
  <c r="F8" i="4"/>
  <c r="F7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C15" i="4"/>
  <c r="C14" i="4"/>
  <c r="C13" i="4"/>
  <c r="C9" i="4"/>
  <c r="C8" i="4"/>
  <c r="C7" i="4"/>
  <c r="H15" i="4" l="1"/>
  <c r="H13" i="4"/>
  <c r="S82" i="2"/>
  <c r="S82" i="3"/>
  <c r="S82" i="1"/>
  <c r="S69" i="2"/>
  <c r="S69" i="3"/>
  <c r="S69" i="1"/>
  <c r="S57" i="2"/>
  <c r="S57" i="3"/>
  <c r="S46" i="2"/>
  <c r="S46" i="3"/>
  <c r="S33" i="2"/>
  <c r="S20" i="2"/>
  <c r="S33" i="3"/>
  <c r="S20" i="3"/>
  <c r="T21" i="3" s="1"/>
  <c r="S8" i="2"/>
  <c r="S6" i="2"/>
  <c r="S8" i="3"/>
  <c r="S6" i="3"/>
  <c r="S57" i="1"/>
  <c r="S46" i="1"/>
  <c r="S33" i="1"/>
  <c r="F10" i="4" s="1"/>
  <c r="H10" i="4" s="1"/>
  <c r="S20" i="1"/>
  <c r="T21" i="1" s="1"/>
  <c r="S8" i="1"/>
  <c r="S6" i="1"/>
  <c r="T70" i="3" l="1"/>
  <c r="F20" i="4"/>
  <c r="H20" i="4" s="1"/>
  <c r="F11" i="4"/>
  <c r="T34" i="3"/>
  <c r="T58" i="3"/>
  <c r="F17" i="4"/>
  <c r="F22" i="4"/>
  <c r="T83" i="1"/>
  <c r="T83" i="3"/>
  <c r="F23" i="4"/>
  <c r="H23" i="4" s="1"/>
  <c r="T34" i="1"/>
  <c r="T58" i="1"/>
  <c r="F16" i="4"/>
  <c r="H16" i="4" s="1"/>
  <c r="T70" i="1"/>
  <c r="F19" i="4"/>
  <c r="T70" i="2"/>
  <c r="F21" i="4"/>
  <c r="H21" i="4" s="1"/>
  <c r="T21" i="2"/>
  <c r="T58" i="2"/>
  <c r="F18" i="4"/>
  <c r="H18" i="4" s="1"/>
  <c r="T34" i="2"/>
  <c r="F12" i="4"/>
  <c r="H12" i="4" s="1"/>
  <c r="T83" i="2"/>
  <c r="F24" i="4"/>
  <c r="H24" i="4" s="1"/>
  <c r="E8" i="4"/>
  <c r="H8" i="4"/>
  <c r="E7" i="4"/>
  <c r="H19" i="4"/>
  <c r="H22" i="4"/>
  <c r="E14" i="4"/>
  <c r="H17" i="4"/>
  <c r="E15" i="4"/>
  <c r="H14" i="4"/>
  <c r="E13" i="4"/>
  <c r="H11" i="4"/>
  <c r="H9" i="4"/>
  <c r="E9" i="4"/>
  <c r="H7" i="4"/>
  <c r="R82" i="2"/>
  <c r="S83" i="2" s="1"/>
  <c r="R82" i="3"/>
  <c r="S83" i="3" s="1"/>
  <c r="R82" i="1"/>
  <c r="R69" i="2"/>
  <c r="S70" i="2" s="1"/>
  <c r="R69" i="3"/>
  <c r="S70" i="3" s="1"/>
  <c r="R69" i="1"/>
  <c r="R57" i="2"/>
  <c r="R57" i="3"/>
  <c r="R57" i="1"/>
  <c r="S58" i="1" s="1"/>
  <c r="R46" i="2"/>
  <c r="R46" i="3"/>
  <c r="R46" i="1"/>
  <c r="R33" i="2"/>
  <c r="S34" i="2" s="1"/>
  <c r="R33" i="3"/>
  <c r="S34" i="3" s="1"/>
  <c r="R33" i="1"/>
  <c r="S34" i="1" s="1"/>
  <c r="R20" i="2"/>
  <c r="S21" i="2" s="1"/>
  <c r="R20" i="3"/>
  <c r="S21" i="3" s="1"/>
  <c r="R20" i="1"/>
  <c r="R8" i="2"/>
  <c r="R6" i="2"/>
  <c r="R8" i="3"/>
  <c r="R6" i="3"/>
  <c r="R8" i="1"/>
  <c r="R6" i="1"/>
  <c r="S21" i="1" l="1"/>
  <c r="S58" i="3"/>
  <c r="S70" i="1"/>
  <c r="S83" i="1"/>
  <c r="S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70" i="3" s="1"/>
  <c r="I69" i="2"/>
  <c r="I57" i="2"/>
  <c r="I57" i="3"/>
  <c r="I57" i="1"/>
  <c r="I33" i="2"/>
  <c r="I33" i="3"/>
  <c r="I34" i="3" s="1"/>
  <c r="I33" i="1"/>
  <c r="I20" i="1"/>
  <c r="I20" i="3"/>
  <c r="I20" i="2"/>
  <c r="H82" i="1"/>
  <c r="C22" i="4" s="1"/>
  <c r="E22" i="4" s="1"/>
  <c r="H82" i="3"/>
  <c r="H82" i="2"/>
  <c r="H69" i="2"/>
  <c r="H69" i="3"/>
  <c r="H69" i="1"/>
  <c r="C19" i="4" s="1"/>
  <c r="E19" i="4" s="1"/>
  <c r="H57" i="1"/>
  <c r="H57" i="3"/>
  <c r="H57" i="2"/>
  <c r="H33" i="1"/>
  <c r="C10" i="4" s="1"/>
  <c r="E10" i="4" s="1"/>
  <c r="H33" i="3"/>
  <c r="H33" i="2"/>
  <c r="H20" i="2"/>
  <c r="H20" i="3"/>
  <c r="H21" i="3" s="1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G33" i="2"/>
  <c r="F33" i="2"/>
  <c r="E33" i="2"/>
  <c r="Q57" i="2"/>
  <c r="P57" i="2"/>
  <c r="O57" i="2"/>
  <c r="N57" i="2"/>
  <c r="M57" i="2"/>
  <c r="L57" i="2"/>
  <c r="K57" i="2"/>
  <c r="J57" i="2"/>
  <c r="E57" i="2"/>
  <c r="Q69" i="2"/>
  <c r="P69" i="2"/>
  <c r="O69" i="2"/>
  <c r="N69" i="2"/>
  <c r="M69" i="2"/>
  <c r="L69" i="2"/>
  <c r="K69" i="2"/>
  <c r="J69" i="2"/>
  <c r="F69" i="2"/>
  <c r="E69" i="2"/>
  <c r="Q82" i="2"/>
  <c r="P82" i="2"/>
  <c r="O82" i="2"/>
  <c r="N82" i="2"/>
  <c r="M82" i="2"/>
  <c r="L82" i="2"/>
  <c r="K82" i="2"/>
  <c r="J82" i="2"/>
  <c r="F82" i="2"/>
  <c r="E82" i="2"/>
  <c r="D82" i="2"/>
  <c r="D69" i="2"/>
  <c r="D57" i="2"/>
  <c r="D33" i="2"/>
  <c r="D20" i="2"/>
  <c r="Q20" i="3"/>
  <c r="P20" i="3"/>
  <c r="O20" i="3"/>
  <c r="N20" i="3"/>
  <c r="M20" i="3"/>
  <c r="M21" i="3" s="1"/>
  <c r="L20" i="3"/>
  <c r="L21" i="3" s="1"/>
  <c r="K20" i="3"/>
  <c r="J20" i="3"/>
  <c r="J21" i="3" s="1"/>
  <c r="G20" i="3"/>
  <c r="F20" i="3"/>
  <c r="E20" i="3"/>
  <c r="Q33" i="3"/>
  <c r="P33" i="3"/>
  <c r="O33" i="3"/>
  <c r="N33" i="3"/>
  <c r="M33" i="3"/>
  <c r="L33" i="3"/>
  <c r="L34" i="3" s="1"/>
  <c r="K33" i="3"/>
  <c r="K34" i="3" s="1"/>
  <c r="J33" i="3"/>
  <c r="G33" i="3"/>
  <c r="F33" i="3"/>
  <c r="E33" i="3"/>
  <c r="Q57" i="3"/>
  <c r="P57" i="3"/>
  <c r="P58" i="3" s="1"/>
  <c r="O57" i="3"/>
  <c r="N57" i="3"/>
  <c r="M57" i="3"/>
  <c r="L57" i="3"/>
  <c r="K57" i="3"/>
  <c r="K58" i="3" s="1"/>
  <c r="J57" i="3"/>
  <c r="J58" i="3" s="1"/>
  <c r="F57" i="3"/>
  <c r="E57" i="3"/>
  <c r="Q69" i="3"/>
  <c r="P69" i="3"/>
  <c r="O69" i="3"/>
  <c r="O70" i="3" s="1"/>
  <c r="N69" i="3"/>
  <c r="N70" i="3" s="1"/>
  <c r="M69" i="3"/>
  <c r="L69" i="3"/>
  <c r="K69" i="3"/>
  <c r="J69" i="3"/>
  <c r="F69" i="3"/>
  <c r="F70" i="3" s="1"/>
  <c r="E69" i="3"/>
  <c r="E70" i="3" s="1"/>
  <c r="Q82" i="3"/>
  <c r="P82" i="3"/>
  <c r="O82" i="3"/>
  <c r="N82" i="3"/>
  <c r="M82" i="3"/>
  <c r="M83" i="3" s="1"/>
  <c r="L82" i="3"/>
  <c r="L83" i="3" s="1"/>
  <c r="K82" i="3"/>
  <c r="J82" i="3"/>
  <c r="J83" i="3" s="1"/>
  <c r="F82" i="3"/>
  <c r="E82" i="3"/>
  <c r="D82" i="3"/>
  <c r="D82" i="1"/>
  <c r="D69" i="3"/>
  <c r="D69" i="1"/>
  <c r="D57" i="3"/>
  <c r="D33" i="3"/>
  <c r="D20" i="3"/>
  <c r="Q82" i="1"/>
  <c r="R83" i="1" s="1"/>
  <c r="P82" i="1"/>
  <c r="O82" i="1"/>
  <c r="N82" i="1"/>
  <c r="M82" i="1"/>
  <c r="L82" i="1"/>
  <c r="K82" i="1"/>
  <c r="J82" i="1"/>
  <c r="J83" i="1" s="1"/>
  <c r="F82" i="1"/>
  <c r="E82" i="1"/>
  <c r="E83" i="1" s="1"/>
  <c r="D33" i="1"/>
  <c r="Q69" i="1"/>
  <c r="R70" i="1" s="1"/>
  <c r="P69" i="1"/>
  <c r="O69" i="1"/>
  <c r="N69" i="1"/>
  <c r="M69" i="1"/>
  <c r="L69" i="1"/>
  <c r="K69" i="1"/>
  <c r="J69" i="1"/>
  <c r="F69" i="1"/>
  <c r="E69" i="1"/>
  <c r="E70" i="1" s="1"/>
  <c r="Q57" i="1"/>
  <c r="R58" i="1" s="1"/>
  <c r="P57" i="1"/>
  <c r="O57" i="1"/>
  <c r="N57" i="1"/>
  <c r="M57" i="1"/>
  <c r="L57" i="1"/>
  <c r="K57" i="1"/>
  <c r="J57" i="1"/>
  <c r="J58" i="1" s="1"/>
  <c r="F57" i="1"/>
  <c r="E57" i="1"/>
  <c r="D57" i="1"/>
  <c r="E33" i="1"/>
  <c r="Q33" i="1"/>
  <c r="R34" i="1" s="1"/>
  <c r="P33" i="1"/>
  <c r="O33" i="1"/>
  <c r="N33" i="1"/>
  <c r="M33" i="1"/>
  <c r="L33" i="1"/>
  <c r="K33" i="1"/>
  <c r="J33" i="1"/>
  <c r="G33" i="1"/>
  <c r="F33" i="1"/>
  <c r="Q20" i="1"/>
  <c r="R21" i="1" s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R58" i="3" l="1"/>
  <c r="Q58" i="3"/>
  <c r="C17" i="4"/>
  <c r="E17" i="4" s="1"/>
  <c r="H58" i="3"/>
  <c r="R34" i="3"/>
  <c r="Q34" i="3"/>
  <c r="C23" i="4"/>
  <c r="E23" i="4" s="1"/>
  <c r="H83" i="3"/>
  <c r="E83" i="3"/>
  <c r="N83" i="3"/>
  <c r="J70" i="3"/>
  <c r="P70" i="3"/>
  <c r="L58" i="3"/>
  <c r="E34" i="3"/>
  <c r="M34" i="3"/>
  <c r="F21" i="3"/>
  <c r="N21" i="3"/>
  <c r="K83" i="2"/>
  <c r="M70" i="2"/>
  <c r="P58" i="2"/>
  <c r="K34" i="2"/>
  <c r="L21" i="2"/>
  <c r="H58" i="1"/>
  <c r="C16" i="4"/>
  <c r="E16" i="4" s="1"/>
  <c r="F83" i="3"/>
  <c r="O83" i="3"/>
  <c r="K70" i="3"/>
  <c r="R70" i="3"/>
  <c r="Q70" i="3"/>
  <c r="M58" i="3"/>
  <c r="F34" i="3"/>
  <c r="N34" i="3"/>
  <c r="G21" i="3"/>
  <c r="O21" i="3"/>
  <c r="P83" i="3"/>
  <c r="L70" i="3"/>
  <c r="E58" i="3"/>
  <c r="N58" i="3"/>
  <c r="G34" i="3"/>
  <c r="O34" i="3"/>
  <c r="P21" i="3"/>
  <c r="G58" i="3"/>
  <c r="G83" i="3"/>
  <c r="C11" i="4"/>
  <c r="E11" i="4" s="1"/>
  <c r="H34" i="3"/>
  <c r="C20" i="4"/>
  <c r="E20" i="4" s="1"/>
  <c r="H70" i="3"/>
  <c r="I21" i="3"/>
  <c r="I58" i="3"/>
  <c r="I83" i="3"/>
  <c r="E21" i="3"/>
  <c r="G70" i="3"/>
  <c r="K83" i="3"/>
  <c r="R83" i="3"/>
  <c r="Q83" i="3"/>
  <c r="M70" i="3"/>
  <c r="F58" i="3"/>
  <c r="O58" i="3"/>
  <c r="J34" i="3"/>
  <c r="P34" i="3"/>
  <c r="K21" i="3"/>
  <c r="R21" i="3"/>
  <c r="Q21" i="3"/>
  <c r="J58" i="2"/>
  <c r="G58" i="2"/>
  <c r="N70" i="2"/>
  <c r="K58" i="2"/>
  <c r="L34" i="2"/>
  <c r="M21" i="2"/>
  <c r="F83" i="2"/>
  <c r="O83" i="2"/>
  <c r="K70" i="2"/>
  <c r="N58" i="2"/>
  <c r="G34" i="2"/>
  <c r="O34" i="2"/>
  <c r="J21" i="2"/>
  <c r="P21" i="2"/>
  <c r="I70" i="2"/>
  <c r="J83" i="2"/>
  <c r="J34" i="2"/>
  <c r="L83" i="2"/>
  <c r="I21" i="2"/>
  <c r="Q70" i="2"/>
  <c r="R70" i="2"/>
  <c r="C18" i="4"/>
  <c r="E18" i="4" s="1"/>
  <c r="H58" i="2"/>
  <c r="C24" i="4"/>
  <c r="E24" i="4" s="1"/>
  <c r="H83" i="2"/>
  <c r="P83" i="2"/>
  <c r="L70" i="2"/>
  <c r="E58" i="2"/>
  <c r="O58" i="2"/>
  <c r="P34" i="2"/>
  <c r="K21" i="2"/>
  <c r="Q21" i="2"/>
  <c r="R21" i="2"/>
  <c r="Q83" i="2"/>
  <c r="R83" i="2"/>
  <c r="R34" i="2"/>
  <c r="Q34" i="2"/>
  <c r="F58" i="2"/>
  <c r="G70" i="2"/>
  <c r="H21" i="2"/>
  <c r="I34" i="2"/>
  <c r="C12" i="4"/>
  <c r="E12" i="4" s="1"/>
  <c r="H34" i="2"/>
  <c r="M83" i="2"/>
  <c r="O70" i="2"/>
  <c r="L58" i="2"/>
  <c r="E34" i="2"/>
  <c r="M34" i="2"/>
  <c r="F21" i="2"/>
  <c r="N21" i="2"/>
  <c r="E70" i="2"/>
  <c r="R58" i="2"/>
  <c r="Q58" i="2"/>
  <c r="E21" i="2"/>
  <c r="G83" i="2"/>
  <c r="F70" i="2"/>
  <c r="E83" i="2"/>
  <c r="N83" i="2"/>
  <c r="J70" i="2"/>
  <c r="P70" i="2"/>
  <c r="M58" i="2"/>
  <c r="F34" i="2"/>
  <c r="N34" i="2"/>
  <c r="G21" i="2"/>
  <c r="O21" i="2"/>
  <c r="C21" i="4"/>
  <c r="E21" i="4" s="1"/>
  <c r="H70" i="2"/>
  <c r="I58" i="2"/>
  <c r="I83" i="2"/>
  <c r="N21" i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<sst xmlns="http://schemas.openxmlformats.org/spreadsheetml/2006/main" count="518" uniqueCount="71">
  <si>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</si>
  <si>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</si>
  <si>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</si>
  <si>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</si>
  <si>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</si>
  <si>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</si>
  <si>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</si>
  <si>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</si>
  <si>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</si>
  <si>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</si>
  <si>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</si>
  <si>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</si>
  <si>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</si>
  <si>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</si>
  <si>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</si>
  <si>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</si>
  <si>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</si>
  <si>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</si>
  <si>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</si>
  <si>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</si>
  <si>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</si>
  <si>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</si>
  <si>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</si>
  <si>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</si>
  <si>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</si>
  <si>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</si>
  <si>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</si>
  <si>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</si>
  <si>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</si>
  <si>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</si>
  <si>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</si>
  <si>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</si>
  <si>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</si>
  <si>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</si>
  <si>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</si>
  <si>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</si>
  <si>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</si>
  <si>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</si>
  <si>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</si>
  <si>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</si>
  <si>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</si>
  <si>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</si>
  <si>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</si>
  <si>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</si>
  <si>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</si>
  <si>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</si>
  <si>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</si>
  <si>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</si>
  <si>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</si>
  <si>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</si>
  <si>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</si>
  <si>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t>전년 동기 대비</t>
    <phoneticPr fontId="2" type="noConversion"/>
  </si>
  <si>
    <t>전월대비</t>
    <phoneticPr fontId="2" type="noConversion"/>
  </si>
  <si>
    <t>구  분</t>
    <phoneticPr fontId="2" type="noConversion"/>
  </si>
  <si>
    <t>남동</t>
    <phoneticPr fontId="2" type="noConversion"/>
  </si>
  <si>
    <t>주안</t>
    <phoneticPr fontId="2" type="noConversion"/>
  </si>
  <si>
    <t>부평</t>
    <phoneticPr fontId="2" type="noConversion"/>
  </si>
  <si>
    <t>산단</t>
    <phoneticPr fontId="2" type="noConversion"/>
  </si>
  <si>
    <t>입주업체수(개사, %)</t>
    <phoneticPr fontId="2" type="noConversion"/>
  </si>
  <si>
    <t>가동업체수(개사, %)</t>
    <phoneticPr fontId="2" type="noConversion"/>
  </si>
  <si>
    <t>가동률(%)</t>
    <phoneticPr fontId="2" type="noConversion"/>
  </si>
  <si>
    <t>증감율(p.)</t>
    <phoneticPr fontId="2" type="noConversion"/>
  </si>
  <si>
    <t>생산실적(억원, %)</t>
    <phoneticPr fontId="2" type="noConversion"/>
  </si>
  <si>
    <t>수출실적(백만달러, %)</t>
    <phoneticPr fontId="2" type="noConversion"/>
  </si>
  <si>
    <t>고용현황(명, %)</t>
    <phoneticPr fontId="2" type="noConversion"/>
  </si>
  <si>
    <t>인천국가산업단지 주요 통계 동향(2020.5월 현재)</t>
    <phoneticPr fontId="2" type="noConversion"/>
  </si>
  <si>
    <t>입주업체수 
(개사, %)</t>
    <phoneticPr fontId="2" type="noConversion"/>
  </si>
  <si>
    <t>임차업체수       
(개사, %)</t>
    <phoneticPr fontId="2" type="noConversion"/>
  </si>
  <si>
    <t>입주업체수        
(개사, %)</t>
    <phoneticPr fontId="2" type="noConversion"/>
  </si>
  <si>
    <t>임차업체수        
(개사, %)</t>
    <phoneticPr fontId="2" type="noConversion"/>
  </si>
  <si>
    <t>입주업체수       
(개사, 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</si>
</sst>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  <numFmt numFmtId="180" formatCode="_-* #,##0.0_-;\-* #,##0.0_-;_-* &quot;-&quot;_-;_-@_-"/>
    <numFmt numFmtId="181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thin">
        <color theme="1"/>
      </top>
      <bottom style="thin">
        <color theme="1"/>
      </bottom>
      <diagonal/>
    </border>
    <border diagonalUp="1" diagonalDown="1"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medium">
        <color theme="1"/>
      </bottom>
      <diagonal/>
    </border>
    <border diagonalUp="1" diagonalDown="1">
      <left style="thin">
        <color indexed="64"/>
      </left>
      <right/>
      <top/>
      <bottom style="thin">
        <color theme="1"/>
      </bottom>
      <diagonal/>
    </border>
    <border diagonalUp="1" diagonalDown="1">
      <left style="thin">
        <color indexed="64"/>
      </left>
      <right/>
      <top style="medium">
        <color theme="1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medium">
        <color theme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10" xfId="0" applyNumberFormat="1" applyFont="1" applyBorder="1">
      <alignment vertical="center"/>
    </xf>
    <xf numFmtId="0" fontId="7" fillId="0" borderId="12" xfId="0" applyFont="1" applyBorder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6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10" xfId="0" applyFont="1" applyBorder="1">
      <alignment vertical="center"/>
    </xf>
    <xf numFmtId="0" fontId="8" fillId="0" borderId="12" xfId="0" applyFont="1" applyBorder="1">
      <alignment vertical="center"/>
    </xf>
    <xf numFmtId="177" fontId="6" fillId="0" borderId="10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horizontal="right" vertical="center" wrapText="1"/>
    </xf>
    <xf numFmtId="177" fontId="11" fillId="0" borderId="15" xfId="0" applyNumberFormat="1" applyFont="1" applyFill="1" applyBorder="1" applyAlignment="1">
      <alignment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0" fontId="0" fillId="0" borderId="4" xfId="0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3" fontId="11" fillId="0" borderId="16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19" xfId="0" applyBorder="1" applyAlignment="1">
      <alignment vertical="center" wrapText="1"/>
    </xf>
    <xf numFmtId="179" fontId="0" fillId="0" borderId="12" xfId="2" applyNumberFormat="1" applyFont="1" applyBorder="1">
      <alignment vertical="center"/>
    </xf>
    <xf numFmtId="0" fontId="0" fillId="0" borderId="4" xfId="0" applyBorder="1" applyAlignment="1">
      <alignment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6" fillId="0" borderId="23" xfId="0" applyNumberFormat="1" applyFont="1" applyBorder="1">
      <alignment vertical="center"/>
    </xf>
    <xf numFmtId="179" fontId="0" fillId="0" borderId="24" xfId="2" applyNumberFormat="1" applyFont="1" applyBorder="1">
      <alignment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2" fillId="0" borderId="25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Border="1">
      <alignment vertical="center"/>
    </xf>
    <xf numFmtId="177" fontId="11" fillId="0" borderId="20" xfId="0" applyNumberFormat="1" applyFont="1" applyFill="1" applyBorder="1" applyAlignment="1">
      <alignment vertical="center" wrapText="1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3" fontId="11" fillId="0" borderId="21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0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3" fontId="11" fillId="0" borderId="6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>
      <alignment vertical="center"/>
    </xf>
    <xf numFmtId="3" fontId="6" fillId="0" borderId="23" xfId="0" applyNumberFormat="1" applyFont="1" applyFill="1" applyBorder="1">
      <alignment vertical="center"/>
    </xf>
    <xf numFmtId="179" fontId="0" fillId="0" borderId="12" xfId="2" applyNumberFormat="1" applyFont="1" applyFill="1" applyBorder="1">
      <alignment vertical="center"/>
    </xf>
    <xf numFmtId="179" fontId="0" fillId="0" borderId="24" xfId="2" applyNumberFormat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Fill="1" applyBorder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13" xfId="0" applyNumberFormat="1" applyFont="1" applyFill="1" applyBorder="1" applyAlignment="1">
      <alignment horizontal="right" vertical="center" wrapText="1"/>
    </xf>
    <xf numFmtId="177" fontId="6" fillId="0" borderId="1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41" fontId="0" fillId="0" borderId="8" xfId="1" applyFont="1" applyBorder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41" fontId="0" fillId="0" borderId="14" xfId="1" applyFont="1" applyBorder="1">
      <alignment vertic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3" fontId="6" fillId="0" borderId="30" xfId="0" applyNumberFormat="1" applyFont="1" applyBorder="1">
      <alignment vertical="center"/>
    </xf>
    <xf numFmtId="179" fontId="0" fillId="0" borderId="31" xfId="2" applyNumberFormat="1" applyFont="1" applyBorder="1">
      <alignment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176" fontId="9" fillId="0" borderId="30" xfId="0" applyNumberFormat="1" applyFont="1" applyFill="1" applyBorder="1" applyAlignment="1">
      <alignment horizontal="right" vertical="center" wrapText="1"/>
    </xf>
    <xf numFmtId="177" fontId="3" fillId="0" borderId="14" xfId="0" applyNumberFormat="1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177" fontId="3" fillId="0" borderId="19" xfId="0" applyNumberFormat="1" applyFont="1" applyFill="1" applyBorder="1" applyAlignment="1">
      <alignment horizontal="right" vertical="center" wrapText="1"/>
    </xf>
    <xf numFmtId="177" fontId="6" fillId="0" borderId="30" xfId="0" applyNumberFormat="1" applyFont="1" applyBorder="1">
      <alignment vertical="center"/>
    </xf>
    <xf numFmtId="177" fontId="3" fillId="0" borderId="14" xfId="0" applyNumberFormat="1" applyFont="1" applyFill="1" applyBorder="1" applyAlignment="1">
      <alignment vertical="center" wrapText="1"/>
    </xf>
    <xf numFmtId="177" fontId="3" fillId="0" borderId="3" xfId="0" applyNumberFormat="1" applyFont="1" applyFill="1" applyBorder="1" applyAlignment="1">
      <alignment vertical="center" wrapText="1"/>
    </xf>
    <xf numFmtId="177" fontId="3" fillId="0" borderId="19" xfId="0" applyNumberFormat="1" applyFont="1" applyFill="1" applyBorder="1" applyAlignment="1">
      <alignment vertical="center" wrapText="1"/>
    </xf>
    <xf numFmtId="0" fontId="6" fillId="0" borderId="33" xfId="0" applyFont="1" applyBorder="1">
      <alignment vertical="center"/>
    </xf>
    <xf numFmtId="3" fontId="6" fillId="0" borderId="33" xfId="0" applyNumberFormat="1" applyFont="1" applyBorder="1">
      <alignment vertical="center"/>
    </xf>
    <xf numFmtId="3" fontId="6" fillId="0" borderId="34" xfId="0" applyNumberFormat="1" applyFont="1" applyBorder="1">
      <alignment vertical="center"/>
    </xf>
    <xf numFmtId="3" fontId="6" fillId="0" borderId="35" xfId="0" applyNumberFormat="1" applyFont="1" applyBorder="1">
      <alignment vertical="center"/>
    </xf>
    <xf numFmtId="3" fontId="6" fillId="0" borderId="33" xfId="0" applyNumberFormat="1" applyFont="1" applyFill="1" applyBorder="1">
      <alignment vertical="center"/>
    </xf>
    <xf numFmtId="0" fontId="6" fillId="0" borderId="37" xfId="0" applyFont="1" applyBorder="1">
      <alignment vertical="center"/>
    </xf>
    <xf numFmtId="179" fontId="0" fillId="0" borderId="37" xfId="2" applyNumberFormat="1" applyFont="1" applyBorder="1">
      <alignment vertical="center"/>
    </xf>
    <xf numFmtId="179" fontId="0" fillId="0" borderId="38" xfId="2" applyNumberFormat="1" applyFont="1" applyBorder="1">
      <alignment vertical="center"/>
    </xf>
    <xf numFmtId="179" fontId="0" fillId="0" borderId="39" xfId="2" applyNumberFormat="1" applyFont="1" applyBorder="1">
      <alignment vertical="center"/>
    </xf>
    <xf numFmtId="179" fontId="0" fillId="0" borderId="37" xfId="2" applyNumberFormat="1" applyFont="1" applyFill="1" applyBorder="1">
      <alignment vertical="center"/>
    </xf>
    <xf numFmtId="176" fontId="9" fillId="0" borderId="33" xfId="0" applyNumberFormat="1" applyFont="1" applyFill="1" applyBorder="1" applyAlignment="1">
      <alignment horizontal="right" vertical="center"/>
    </xf>
    <xf numFmtId="176" fontId="9" fillId="0" borderId="34" xfId="0" applyNumberFormat="1" applyFont="1" applyFill="1" applyBorder="1" applyAlignment="1">
      <alignment horizontal="right" vertical="center"/>
    </xf>
    <xf numFmtId="176" fontId="9" fillId="0" borderId="35" xfId="0" applyNumberFormat="1" applyFont="1" applyFill="1" applyBorder="1" applyAlignment="1">
      <alignment horizontal="right" vertical="center" wrapText="1"/>
    </xf>
    <xf numFmtId="176" fontId="9" fillId="0" borderId="33" xfId="0" applyNumberFormat="1" applyFont="1" applyFill="1" applyBorder="1" applyAlignment="1">
      <alignment horizontal="right" vertical="center" wrapText="1"/>
    </xf>
    <xf numFmtId="176" fontId="12" fillId="0" borderId="40" xfId="0" applyNumberFormat="1" applyFont="1" applyFill="1" applyBorder="1" applyAlignment="1">
      <alignment horizontal="right" vertical="center" wrapText="1"/>
    </xf>
    <xf numFmtId="177" fontId="6" fillId="0" borderId="33" xfId="0" applyNumberFormat="1" applyFont="1" applyBorder="1">
      <alignment vertical="center"/>
    </xf>
    <xf numFmtId="177" fontId="6" fillId="0" borderId="34" xfId="0" applyNumberFormat="1" applyFont="1" applyBorder="1">
      <alignment vertical="center"/>
    </xf>
    <xf numFmtId="177" fontId="6" fillId="0" borderId="35" xfId="0" applyNumberFormat="1" applyFont="1" applyBorder="1">
      <alignment vertical="center"/>
    </xf>
    <xf numFmtId="177" fontId="6" fillId="0" borderId="33" xfId="0" applyNumberFormat="1" applyFont="1" applyFill="1" applyBorder="1">
      <alignment vertical="center"/>
    </xf>
    <xf numFmtId="176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3" fontId="6" fillId="0" borderId="34" xfId="0" applyNumberFormat="1" applyFont="1" applyFill="1" applyBorder="1">
      <alignment vertical="center"/>
    </xf>
    <xf numFmtId="179" fontId="0" fillId="0" borderId="38" xfId="2" applyNumberFormat="1" applyFont="1" applyFill="1" applyBorder="1">
      <alignment vertical="center"/>
    </xf>
    <xf numFmtId="176" fontId="12" fillId="0" borderId="42" xfId="0" applyNumberFormat="1" applyFont="1" applyFill="1" applyBorder="1" applyAlignment="1">
      <alignment horizontal="right" vertical="center" wrapText="1"/>
    </xf>
    <xf numFmtId="177" fontId="6" fillId="0" borderId="34" xfId="0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3" borderId="55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1" xfId="0" applyFont="1" applyFill="1" applyBorder="1" applyAlignment="1">
      <alignment horizontal="center" vertical="center"/>
    </xf>
    <xf numFmtId="41" fontId="16" fillId="0" borderId="47" xfId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16" fillId="0" borderId="46" xfId="1" applyFont="1" applyBorder="1">
      <alignment vertical="center"/>
    </xf>
    <xf numFmtId="41" fontId="16" fillId="0" borderId="47" xfId="1" applyFont="1" applyBorder="1">
      <alignment vertical="center"/>
    </xf>
    <xf numFmtId="179" fontId="16" fillId="0" borderId="48" xfId="2" applyNumberFormat="1" applyFont="1" applyBorder="1">
      <alignment vertical="center"/>
    </xf>
    <xf numFmtId="41" fontId="16" fillId="0" borderId="41" xfId="1" applyFont="1" applyBorder="1" applyAlignment="1">
      <alignment horizontal="right" vertical="center"/>
    </xf>
    <xf numFmtId="179" fontId="16" fillId="0" borderId="56" xfId="2" applyNumberFormat="1" applyFont="1" applyBorder="1">
      <alignment vertical="center"/>
    </xf>
    <xf numFmtId="41" fontId="16" fillId="0" borderId="52" xfId="1" applyFont="1" applyBorder="1">
      <alignment vertical="center"/>
    </xf>
    <xf numFmtId="41" fontId="16" fillId="0" borderId="41" xfId="1" applyFont="1" applyBorder="1">
      <alignment vertical="center"/>
    </xf>
    <xf numFmtId="179" fontId="16" fillId="0" borderId="53" xfId="2" applyNumberFormat="1" applyFont="1" applyBorder="1">
      <alignment vertical="center"/>
    </xf>
    <xf numFmtId="41" fontId="16" fillId="0" borderId="50" xfId="1" applyFont="1" applyBorder="1" applyAlignment="1">
      <alignment horizontal="right" vertical="center"/>
    </xf>
    <xf numFmtId="179" fontId="16" fillId="0" borderId="55" xfId="2" applyNumberFormat="1" applyFont="1" applyBorder="1">
      <alignment vertical="center"/>
    </xf>
    <xf numFmtId="41" fontId="16" fillId="0" borderId="49" xfId="1" applyFont="1" applyBorder="1">
      <alignment vertical="center"/>
    </xf>
    <xf numFmtId="41" fontId="16" fillId="0" borderId="50" xfId="1" applyFont="1" applyBorder="1">
      <alignment vertical="center"/>
    </xf>
    <xf numFmtId="179" fontId="16" fillId="0" borderId="51" xfId="2" applyNumberFormat="1" applyFont="1" applyBorder="1">
      <alignment vertical="center"/>
    </xf>
    <xf numFmtId="180" fontId="16" fillId="0" borderId="47" xfId="1" applyNumberFormat="1" applyFont="1" applyBorder="1" applyAlignment="1">
      <alignment horizontal="right" vertical="center"/>
    </xf>
    <xf numFmtId="180" fontId="16" fillId="0" borderId="46" xfId="1" applyNumberFormat="1" applyFont="1" applyBorder="1">
      <alignment vertical="center"/>
    </xf>
    <xf numFmtId="180" fontId="16" fillId="0" borderId="47" xfId="1" applyNumberFormat="1" applyFont="1" applyBorder="1">
      <alignment vertical="center"/>
    </xf>
    <xf numFmtId="180" fontId="16" fillId="0" borderId="41" xfId="1" applyNumberFormat="1" applyFont="1" applyBorder="1" applyAlignment="1">
      <alignment horizontal="right" vertical="center"/>
    </xf>
    <xf numFmtId="180" fontId="16" fillId="0" borderId="52" xfId="1" applyNumberFormat="1" applyFont="1" applyBorder="1">
      <alignment vertical="center"/>
    </xf>
    <xf numFmtId="180" fontId="16" fillId="0" borderId="41" xfId="1" applyNumberFormat="1" applyFont="1" applyBorder="1">
      <alignment vertical="center"/>
    </xf>
    <xf numFmtId="180" fontId="16" fillId="0" borderId="50" xfId="1" applyNumberFormat="1" applyFont="1" applyBorder="1" applyAlignment="1">
      <alignment horizontal="right" vertical="center"/>
    </xf>
    <xf numFmtId="180" fontId="16" fillId="0" borderId="49" xfId="1" applyNumberFormat="1" applyFont="1" applyBorder="1">
      <alignment vertical="center"/>
    </xf>
    <xf numFmtId="180" fontId="16" fillId="0" borderId="50" xfId="1" applyNumberFormat="1" applyFont="1" applyBorder="1">
      <alignment vertical="center"/>
    </xf>
    <xf numFmtId="0" fontId="18" fillId="0" borderId="0" xfId="0" applyFont="1" applyAlignment="1">
      <alignment vertical="center"/>
    </xf>
    <xf numFmtId="178" fontId="8" fillId="0" borderId="23" xfId="0" applyNumberFormat="1" applyFont="1" applyFill="1" applyBorder="1">
      <alignment vertical="center"/>
    </xf>
    <xf numFmtId="41" fontId="0" fillId="0" borderId="63" xfId="1" applyFont="1" applyBorder="1">
      <alignment vertical="center"/>
    </xf>
    <xf numFmtId="3" fontId="3" fillId="0" borderId="64" xfId="0" applyNumberFormat="1" applyFont="1" applyFill="1" applyBorder="1" applyAlignment="1">
      <alignment horizontal="right" vertical="center"/>
    </xf>
    <xf numFmtId="3" fontId="3" fillId="0" borderId="65" xfId="0" applyNumberFormat="1" applyFont="1" applyFill="1" applyBorder="1" applyAlignment="1">
      <alignment horizontal="right" vertical="center"/>
    </xf>
    <xf numFmtId="3" fontId="6" fillId="0" borderId="66" xfId="0" applyNumberFormat="1" applyFont="1" applyBorder="1">
      <alignment vertical="center"/>
    </xf>
    <xf numFmtId="179" fontId="0" fillId="0" borderId="67" xfId="2" applyNumberFormat="1" applyFont="1" applyBorder="1">
      <alignment vertical="center"/>
    </xf>
    <xf numFmtId="3" fontId="3" fillId="0" borderId="63" xfId="0" applyNumberFormat="1" applyFont="1" applyFill="1" applyBorder="1" applyAlignment="1">
      <alignment horizontal="right" vertical="center"/>
    </xf>
    <xf numFmtId="176" fontId="3" fillId="0" borderId="63" xfId="0" applyNumberFormat="1" applyFont="1" applyFill="1" applyBorder="1" applyAlignment="1">
      <alignment horizontal="right" vertical="center" wrapText="1"/>
    </xf>
    <xf numFmtId="176" fontId="3" fillId="0" borderId="64" xfId="0" applyNumberFormat="1" applyFont="1" applyFill="1" applyBorder="1" applyAlignment="1">
      <alignment horizontal="right" vertical="center" wrapText="1"/>
    </xf>
    <xf numFmtId="176" fontId="3" fillId="0" borderId="65" xfId="0" applyNumberFormat="1" applyFont="1" applyFill="1" applyBorder="1" applyAlignment="1">
      <alignment horizontal="right" vertical="center" wrapText="1"/>
    </xf>
    <xf numFmtId="176" fontId="9" fillId="0" borderId="66" xfId="0" applyNumberFormat="1" applyFont="1" applyFill="1" applyBorder="1" applyAlignment="1">
      <alignment horizontal="right" vertical="center" wrapText="1"/>
    </xf>
    <xf numFmtId="177" fontId="3" fillId="0" borderId="63" xfId="0" applyNumberFormat="1" applyFont="1" applyFill="1" applyBorder="1" applyAlignment="1">
      <alignment horizontal="right" vertical="center" wrapText="1"/>
    </xf>
    <xf numFmtId="177" fontId="3" fillId="0" borderId="64" xfId="0" applyNumberFormat="1" applyFont="1" applyFill="1" applyBorder="1" applyAlignment="1">
      <alignment horizontal="right" vertical="center" wrapText="1"/>
    </xf>
    <xf numFmtId="177" fontId="3" fillId="0" borderId="65" xfId="0" applyNumberFormat="1" applyFont="1" applyFill="1" applyBorder="1" applyAlignment="1">
      <alignment horizontal="right" vertical="center" wrapText="1"/>
    </xf>
    <xf numFmtId="177" fontId="6" fillId="0" borderId="66" xfId="0" applyNumberFormat="1" applyFont="1" applyBorder="1">
      <alignment vertical="center"/>
    </xf>
    <xf numFmtId="177" fontId="3" fillId="0" borderId="63" xfId="0" applyNumberFormat="1" applyFont="1" applyFill="1" applyBorder="1" applyAlignment="1">
      <alignment vertical="center" wrapText="1"/>
    </xf>
    <xf numFmtId="177" fontId="3" fillId="0" borderId="64" xfId="0" applyNumberFormat="1" applyFont="1" applyFill="1" applyBorder="1" applyAlignment="1">
      <alignment vertical="center" wrapText="1"/>
    </xf>
    <xf numFmtId="177" fontId="3" fillId="0" borderId="65" xfId="0" applyNumberFormat="1" applyFont="1" applyFill="1" applyBorder="1" applyAlignment="1">
      <alignment vertical="center" wrapText="1"/>
    </xf>
    <xf numFmtId="179" fontId="0" fillId="0" borderId="68" xfId="2" applyNumberFormat="1" applyFont="1" applyBorder="1">
      <alignment vertical="center"/>
    </xf>
    <xf numFmtId="0" fontId="6" fillId="2" borderId="70" xfId="0" applyFont="1" applyFill="1" applyBorder="1" applyAlignment="1">
      <alignment horizontal="center" vertical="center"/>
    </xf>
    <xf numFmtId="0" fontId="6" fillId="4" borderId="57" xfId="0" applyFont="1" applyFill="1" applyBorder="1" applyAlignment="1">
      <alignment horizontal="center" vertical="center"/>
    </xf>
    <xf numFmtId="0" fontId="0" fillId="4" borderId="58" xfId="0" applyFill="1" applyBorder="1">
      <alignment vertical="center"/>
    </xf>
    <xf numFmtId="0" fontId="0" fillId="4" borderId="59" xfId="0" applyFill="1" applyBorder="1">
      <alignment vertical="center"/>
    </xf>
    <xf numFmtId="0" fontId="0" fillId="4" borderId="60" xfId="0" applyFill="1" applyBorder="1">
      <alignment vertical="center"/>
    </xf>
    <xf numFmtId="179" fontId="0" fillId="4" borderId="62" xfId="2" applyNumberFormat="1" applyFont="1" applyFill="1" applyBorder="1">
      <alignment vertical="center"/>
    </xf>
    <xf numFmtId="178" fontId="6" fillId="0" borderId="34" xfId="0" applyNumberFormat="1" applyFont="1" applyBorder="1">
      <alignment vertical="center"/>
    </xf>
    <xf numFmtId="3" fontId="6" fillId="0" borderId="71" xfId="0" applyNumberFormat="1" applyFont="1" applyBorder="1">
      <alignment vertical="center"/>
    </xf>
    <xf numFmtId="179" fontId="0" fillId="0" borderId="72" xfId="2" applyNumberFormat="1" applyFont="1" applyBorder="1">
      <alignment vertical="center"/>
    </xf>
    <xf numFmtId="176" fontId="9" fillId="0" borderId="71" xfId="0" applyNumberFormat="1" applyFont="1" applyFill="1" applyBorder="1" applyAlignment="1">
      <alignment horizontal="right" vertical="center" wrapText="1"/>
    </xf>
    <xf numFmtId="177" fontId="6" fillId="0" borderId="71" xfId="0" applyNumberFormat="1" applyFont="1" applyBorder="1">
      <alignment vertical="center"/>
    </xf>
    <xf numFmtId="3" fontId="11" fillId="0" borderId="74" xfId="0" applyNumberFormat="1" applyFont="1" applyFill="1" applyBorder="1" applyAlignment="1">
      <alignment horizontal="right" vertical="center"/>
    </xf>
    <xf numFmtId="3" fontId="11" fillId="0" borderId="75" xfId="0" applyNumberFormat="1" applyFont="1" applyFill="1" applyBorder="1" applyAlignment="1">
      <alignment horizontal="right" vertical="center"/>
    </xf>
    <xf numFmtId="3" fontId="6" fillId="0" borderId="73" xfId="0" applyNumberFormat="1" applyFont="1" applyFill="1" applyBorder="1">
      <alignment vertical="center"/>
    </xf>
    <xf numFmtId="179" fontId="0" fillId="0" borderId="76" xfId="2" applyNumberFormat="1" applyFont="1" applyFill="1" applyBorder="1">
      <alignment vertical="center"/>
    </xf>
    <xf numFmtId="3" fontId="11" fillId="0" borderId="77" xfId="0" applyNumberFormat="1" applyFont="1" applyFill="1" applyBorder="1" applyAlignment="1">
      <alignment horizontal="right" vertical="center"/>
    </xf>
    <xf numFmtId="176" fontId="11" fillId="0" borderId="77" xfId="0" applyNumberFormat="1" applyFont="1" applyFill="1" applyBorder="1" applyAlignment="1">
      <alignment horizontal="right" vertical="center" wrapText="1"/>
    </xf>
    <xf numFmtId="176" fontId="11" fillId="0" borderId="74" xfId="0" applyNumberFormat="1" applyFont="1" applyFill="1" applyBorder="1" applyAlignment="1">
      <alignment horizontal="right" vertical="center" wrapText="1"/>
    </xf>
    <xf numFmtId="176" fontId="11" fillId="0" borderId="75" xfId="0" applyNumberFormat="1" applyFont="1" applyFill="1" applyBorder="1" applyAlignment="1">
      <alignment horizontal="right" vertical="center" wrapText="1"/>
    </xf>
    <xf numFmtId="176" fontId="12" fillId="0" borderId="78" xfId="0" applyNumberFormat="1" applyFont="1" applyFill="1" applyBorder="1" applyAlignment="1">
      <alignment horizontal="right" vertical="center" wrapText="1"/>
    </xf>
    <xf numFmtId="177" fontId="11" fillId="0" borderId="77" xfId="0" applyNumberFormat="1" applyFont="1" applyFill="1" applyBorder="1" applyAlignment="1">
      <alignment horizontal="right" vertical="center" wrapText="1"/>
    </xf>
    <xf numFmtId="177" fontId="11" fillId="0" borderId="74" xfId="0" applyNumberFormat="1" applyFont="1" applyFill="1" applyBorder="1" applyAlignment="1">
      <alignment horizontal="right" vertical="center" wrapText="1"/>
    </xf>
    <xf numFmtId="177" fontId="11" fillId="0" borderId="75" xfId="0" applyNumberFormat="1" applyFont="1" applyFill="1" applyBorder="1" applyAlignment="1">
      <alignment horizontal="right" vertical="center" wrapText="1"/>
    </xf>
    <xf numFmtId="177" fontId="6" fillId="0" borderId="73" xfId="0" applyNumberFormat="1" applyFont="1" applyFill="1" applyBorder="1">
      <alignment vertical="center"/>
    </xf>
    <xf numFmtId="177" fontId="11" fillId="0" borderId="77" xfId="0" applyNumberFormat="1" applyFont="1" applyFill="1" applyBorder="1" applyAlignment="1">
      <alignment vertical="center" wrapText="1"/>
    </xf>
    <xf numFmtId="177" fontId="11" fillId="0" borderId="74" xfId="0" applyNumberFormat="1" applyFont="1" applyFill="1" applyBorder="1" applyAlignment="1">
      <alignment vertical="center" wrapText="1"/>
    </xf>
    <xf numFmtId="177" fontId="11" fillId="0" borderId="75" xfId="0" applyNumberFormat="1" applyFont="1" applyFill="1" applyBorder="1" applyAlignment="1">
      <alignment vertical="center" wrapText="1"/>
    </xf>
    <xf numFmtId="3" fontId="11" fillId="0" borderId="77" xfId="0" applyNumberFormat="1" applyFont="1" applyFill="1" applyBorder="1" applyAlignment="1">
      <alignment horizontal="right" vertical="center" wrapText="1"/>
    </xf>
    <xf numFmtId="3" fontId="11" fillId="0" borderId="74" xfId="0" applyNumberFormat="1" applyFont="1" applyFill="1" applyBorder="1" applyAlignment="1">
      <alignment horizontal="right" vertical="center" wrapText="1"/>
    </xf>
    <xf numFmtId="3" fontId="11" fillId="0" borderId="75" xfId="0" applyNumberFormat="1" applyFont="1" applyFill="1" applyBorder="1" applyAlignment="1">
      <alignment horizontal="right" vertical="center" wrapText="1"/>
    </xf>
    <xf numFmtId="3" fontId="6" fillId="0" borderId="79" xfId="0" applyNumberFormat="1" applyFont="1" applyFill="1" applyBorder="1">
      <alignment vertical="center"/>
    </xf>
    <xf numFmtId="179" fontId="0" fillId="0" borderId="80" xfId="2" applyNumberFormat="1" applyFont="1" applyFill="1" applyBorder="1">
      <alignment vertical="center"/>
    </xf>
    <xf numFmtId="41" fontId="0" fillId="4" borderId="58" xfId="1" applyFont="1" applyFill="1" applyBorder="1">
      <alignment vertical="center"/>
    </xf>
    <xf numFmtId="41" fontId="0" fillId="4" borderId="59" xfId="1" applyFont="1" applyFill="1" applyBorder="1">
      <alignment vertical="center"/>
    </xf>
    <xf numFmtId="41" fontId="0" fillId="4" borderId="60" xfId="1" applyFont="1" applyFill="1" applyBorder="1">
      <alignment vertical="center"/>
    </xf>
    <xf numFmtId="41" fontId="0" fillId="4" borderId="61" xfId="1" applyFont="1" applyFill="1" applyBorder="1">
      <alignment vertical="center"/>
    </xf>
    <xf numFmtId="41" fontId="6" fillId="4" borderId="61" xfId="1" applyFont="1" applyFill="1" applyBorder="1">
      <alignment vertical="center"/>
    </xf>
    <xf numFmtId="0" fontId="0" fillId="0" borderId="10" xfId="0" applyBorder="1">
      <alignment vertical="center"/>
    </xf>
    <xf numFmtId="41" fontId="0" fillId="0" borderId="10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3" xfId="1" applyFont="1" applyFill="1" applyBorder="1">
      <alignment vertical="center"/>
    </xf>
    <xf numFmtId="41" fontId="0" fillId="0" borderId="66" xfId="1" applyFont="1" applyBorder="1">
      <alignment vertical="center"/>
    </xf>
    <xf numFmtId="41" fontId="0" fillId="0" borderId="30" xfId="1" applyFont="1" applyBorder="1">
      <alignment vertical="center"/>
    </xf>
    <xf numFmtId="41" fontId="0" fillId="0" borderId="10" xfId="1" applyFont="1" applyFill="1" applyBorder="1">
      <alignment vertical="center"/>
    </xf>
    <xf numFmtId="10" fontId="0" fillId="0" borderId="12" xfId="2" applyNumberFormat="1" applyFont="1" applyBorder="1">
      <alignment vertical="center"/>
    </xf>
    <xf numFmtId="180" fontId="0" fillId="4" borderId="58" xfId="1" applyNumberFormat="1" applyFont="1" applyFill="1" applyBorder="1">
      <alignment vertical="center"/>
    </xf>
    <xf numFmtId="180" fontId="0" fillId="4" borderId="59" xfId="1" applyNumberFormat="1" applyFont="1" applyFill="1" applyBorder="1">
      <alignment vertical="center"/>
    </xf>
    <xf numFmtId="180" fontId="0" fillId="4" borderId="60" xfId="1" applyNumberFormat="1" applyFont="1" applyFill="1" applyBorder="1">
      <alignment vertical="center"/>
    </xf>
    <xf numFmtId="180" fontId="6" fillId="4" borderId="61" xfId="1" applyNumberFormat="1" applyFont="1" applyFill="1" applyBorder="1">
      <alignment vertical="center"/>
    </xf>
    <xf numFmtId="0" fontId="6" fillId="2" borderId="85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87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0" fontId="6" fillId="2" borderId="89" xfId="0" applyFont="1" applyFill="1" applyBorder="1" applyAlignment="1">
      <alignment horizontal="center" vertical="center"/>
    </xf>
    <xf numFmtId="0" fontId="6" fillId="4" borderId="69" xfId="0" applyFont="1" applyFill="1" applyBorder="1" applyAlignment="1">
      <alignment horizontal="center" vertical="center"/>
    </xf>
    <xf numFmtId="41" fontId="0" fillId="0" borderId="79" xfId="1" applyFont="1" applyFill="1" applyBorder="1">
      <alignment vertical="center"/>
    </xf>
    <xf numFmtId="181" fontId="0" fillId="4" borderId="59" xfId="1" applyNumberFormat="1" applyFont="1" applyFill="1" applyBorder="1">
      <alignment vertical="center"/>
    </xf>
    <xf numFmtId="181" fontId="0" fillId="4" borderId="61" xfId="1" applyNumberFormat="1" applyFont="1" applyFill="1" applyBorder="1">
      <alignment vertical="center"/>
    </xf>
    <xf numFmtId="0" fontId="6" fillId="2" borderId="90" xfId="0" applyFont="1" applyFill="1" applyBorder="1" applyAlignment="1">
      <alignment horizontal="center" vertical="center"/>
    </xf>
    <xf numFmtId="178" fontId="0" fillId="4" borderId="58" xfId="0" applyNumberFormat="1" applyFill="1" applyBorder="1">
      <alignment vertical="center"/>
    </xf>
    <xf numFmtId="178" fontId="0" fillId="4" borderId="59" xfId="0" applyNumberFormat="1" applyFill="1" applyBorder="1">
      <alignment vertical="center"/>
    </xf>
    <xf numFmtId="178" fontId="0" fillId="4" borderId="60" xfId="0" applyNumberFormat="1" applyFill="1" applyBorder="1">
      <alignment vertical="center"/>
    </xf>
    <xf numFmtId="178" fontId="6" fillId="4" borderId="61" xfId="0" applyNumberFormat="1" applyFont="1" applyFill="1" applyBorder="1">
      <alignment vertical="center"/>
    </xf>
    <xf numFmtId="1" fontId="0" fillId="4" borderId="58" xfId="0" applyNumberFormat="1" applyFill="1" applyBorder="1">
      <alignment vertical="center"/>
    </xf>
    <xf numFmtId="1" fontId="0" fillId="4" borderId="59" xfId="0" applyNumberFormat="1" applyFill="1" applyBorder="1">
      <alignment vertical="center"/>
    </xf>
    <xf numFmtId="1" fontId="0" fillId="4" borderId="60" xfId="0" applyNumberFormat="1" applyFill="1" applyBorder="1">
      <alignment vertical="center"/>
    </xf>
    <xf numFmtId="1" fontId="6" fillId="4" borderId="61" xfId="0" applyNumberFormat="1" applyFont="1" applyFill="1" applyBorder="1">
      <alignment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vertical="center" wrapText="1"/>
    </xf>
    <xf numFmtId="0" fontId="16" fillId="0" borderId="52" xfId="0" applyFont="1" applyBorder="1" applyAlignment="1">
      <alignment vertical="center" wrapText="1"/>
    </xf>
    <xf numFmtId="0" fontId="16" fillId="0" borderId="49" xfId="0" applyFont="1" applyBorder="1" applyAlignment="1">
      <alignment vertical="center" wrapText="1"/>
    </xf>
    <xf numFmtId="0" fontId="15" fillId="3" borderId="46" xfId="0" applyFont="1" applyFill="1" applyBorder="1" applyAlignment="1">
      <alignment horizontal="center" vertical="center" wrapText="1"/>
    </xf>
    <xf numFmtId="0" fontId="15" fillId="3" borderId="49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vertical="center"/>
    </xf>
    <xf numFmtId="0" fontId="15" fillId="3" borderId="54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81" xfId="0" applyBorder="1" applyAlignment="1">
      <alignment vertical="center" wrapText="1"/>
    </xf>
    <xf numFmtId="0" fontId="0" fillId="0" borderId="82" xfId="0" applyBorder="1" applyAlignment="1">
      <alignment vertical="center" wrapText="1"/>
    </xf>
    <xf numFmtId="0" fontId="0" fillId="0" borderId="83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6" fillId="2" borderId="84" xfId="0" applyFont="1" applyFill="1" applyBorder="1" applyAlignment="1">
      <alignment horizontal="center" vertical="center"/>
    </xf>
    <xf numFmtId="0" fontId="6" fillId="2" borderId="85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55" zoomScaleNormal="55" workbookViewId="0">
      <selection activeCell="A5" sqref="A5:A6"/>
    </sheetView>
  </sheetViews>
  <sheetFormatPr defaultRowHeight="16.5" x14ac:dyDescent="0.3"/>
  <cols>
    <col min="1" max="1" width="28.375" style="1" bestFit="1" customWidth="1"/>
    <col min="2" max="2" width="5.25" style="160" bestFit="1" customWidth="1"/>
    <col min="3" max="8" width="15.625" customWidth="1"/>
  </cols>
  <sheetData>
    <row r="1" spans="1:8" ht="63.75" customHeight="1" thickBot="1" x14ac:dyDescent="0.35">
      <c r="A1" s="279" t="s">
        <v>65</v>
      </c>
      <c r="B1" s="280"/>
      <c r="C1" s="280"/>
      <c r="D1" s="280"/>
      <c r="E1" s="280"/>
      <c r="F1" s="280"/>
      <c r="G1" s="280"/>
      <c r="H1" s="281"/>
    </row>
    <row r="4" spans="1:8" ht="30.75" customHeight="1" thickBot="1" x14ac:dyDescent="0.35">
      <c r="A4" s="192" t="s">
        <v>40</v>
      </c>
    </row>
    <row r="5" spans="1:8" ht="30" customHeight="1" x14ac:dyDescent="0.3">
      <c r="A5" s="285" t="s">
        <v>53</v>
      </c>
      <c r="B5" s="287" t="s">
        <v>57</v>
      </c>
      <c r="C5" s="290" t="s">
        <v>51</v>
      </c>
      <c r="D5" s="290"/>
      <c r="E5" s="292"/>
      <c r="F5" s="289" t="s">
        <v>52</v>
      </c>
      <c r="G5" s="290"/>
      <c r="H5" s="291"/>
    </row>
    <row r="6" spans="1:8" ht="30" customHeight="1" thickBot="1" x14ac:dyDescent="0.35">
      <c r="A6" s="286"/>
      <c r="B6" s="288"/>
      <c r="C6" s="164">
        <v>2019.05</v>
      </c>
      <c r="D6" s="164">
        <v>2020.05</v>
      </c>
      <c r="E6" s="165" t="s">
        <v>61</v>
      </c>
      <c r="F6" s="166">
        <v>2020.04</v>
      </c>
      <c r="G6" s="164">
        <v>2020.05</v>
      </c>
      <c r="H6" s="167" t="s">
        <v>61</v>
      </c>
    </row>
    <row r="7" spans="1:8" ht="50.1" customHeight="1" x14ac:dyDescent="0.3">
      <c r="A7" s="282" t="s">
        <v>58</v>
      </c>
      <c r="B7" s="163" t="s">
        <v>54</v>
      </c>
      <c r="C7" s="168">
        <f>남동!H5</f>
        <v>6999</v>
      </c>
      <c r="D7" s="168">
        <f>남동!T5</f>
        <v>6806</v>
      </c>
      <c r="E7" s="169">
        <f>(D7-C7)/C7</f>
        <v>-2.7575367909701387E-2</v>
      </c>
      <c r="F7" s="170">
        <f>남동!S5</f>
        <v>6798</v>
      </c>
      <c r="G7" s="171">
        <f>남동!T5</f>
        <v>6806</v>
      </c>
      <c r="H7" s="172">
        <f>(G7-F7)/F7</f>
        <v>1.1768167107972932E-3</v>
      </c>
    </row>
    <row r="8" spans="1:8" ht="50.1" customHeight="1" x14ac:dyDescent="0.3">
      <c r="A8" s="283"/>
      <c r="B8" s="161" t="s">
        <v>56</v>
      </c>
      <c r="C8" s="173">
        <f>부평!H5</f>
        <v>953</v>
      </c>
      <c r="D8" s="173">
        <f>부평!T5</f>
        <v>1020</v>
      </c>
      <c r="E8" s="174">
        <f t="shared" ref="E8:E24" si="0">(D8-C8)/C8</f>
        <v>7.0304302203567676E-2</v>
      </c>
      <c r="F8" s="175">
        <f>부평!S5</f>
        <v>1014</v>
      </c>
      <c r="G8" s="176">
        <f>부평!T5</f>
        <v>1020</v>
      </c>
      <c r="H8" s="177">
        <f t="shared" ref="H8:H24" si="1">(G8-F8)/F8</f>
        <v>5.9171597633136093E-3</v>
      </c>
    </row>
    <row r="9" spans="1:8" ht="50.1" customHeight="1" thickBot="1" x14ac:dyDescent="0.35">
      <c r="A9" s="284"/>
      <c r="B9" s="162" t="s">
        <v>55</v>
      </c>
      <c r="C9" s="178">
        <f>주안!H5</f>
        <v>1111</v>
      </c>
      <c r="D9" s="178">
        <f>주안!T5</f>
        <v>1080</v>
      </c>
      <c r="E9" s="179">
        <f t="shared" si="0"/>
        <v>-2.7902790279027902E-2</v>
      </c>
      <c r="F9" s="180">
        <f>주안!S5</f>
        <v>1076</v>
      </c>
      <c r="G9" s="181">
        <f>주안!T5</f>
        <v>1080</v>
      </c>
      <c r="H9" s="182">
        <f t="shared" si="1"/>
        <v>3.7174721189591076E-3</v>
      </c>
    </row>
    <row r="10" spans="1:8" ht="50.1" customHeight="1" x14ac:dyDescent="0.3">
      <c r="A10" s="282" t="s">
        <v>59</v>
      </c>
      <c r="B10" s="163" t="s">
        <v>54</v>
      </c>
      <c r="C10" s="168">
        <f>남동!H33</f>
        <v>6818</v>
      </c>
      <c r="D10" s="168">
        <f>남동!T33</f>
        <v>6604</v>
      </c>
      <c r="E10" s="169">
        <f t="shared" si="0"/>
        <v>-3.1387503666764446E-2</v>
      </c>
      <c r="F10" s="170">
        <f>남동!S33</f>
        <v>6601</v>
      </c>
      <c r="G10" s="171">
        <f>남동!T33</f>
        <v>6604</v>
      </c>
      <c r="H10" s="172">
        <f t="shared" si="1"/>
        <v>4.5447659445538557E-4</v>
      </c>
    </row>
    <row r="11" spans="1:8" ht="50.1" customHeight="1" x14ac:dyDescent="0.3">
      <c r="A11" s="283"/>
      <c r="B11" s="161" t="s">
        <v>56</v>
      </c>
      <c r="C11" s="173">
        <f>부평!H33</f>
        <v>952</v>
      </c>
      <c r="D11" s="173">
        <f>부평!T33</f>
        <v>1005</v>
      </c>
      <c r="E11" s="174">
        <f t="shared" si="0"/>
        <v>5.5672268907563029E-2</v>
      </c>
      <c r="F11" s="175">
        <f>부평!S33</f>
        <v>1005</v>
      </c>
      <c r="G11" s="176">
        <f>부평!T33</f>
        <v>1005</v>
      </c>
      <c r="H11" s="177">
        <f t="shared" si="1"/>
        <v>0</v>
      </c>
    </row>
    <row r="12" spans="1:8" ht="50.1" customHeight="1" thickBot="1" x14ac:dyDescent="0.35">
      <c r="A12" s="284"/>
      <c r="B12" s="162" t="s">
        <v>55</v>
      </c>
      <c r="C12" s="178">
        <f>주안!H33</f>
        <v>1111</v>
      </c>
      <c r="D12" s="178">
        <f>주안!T33</f>
        <v>1080</v>
      </c>
      <c r="E12" s="179">
        <f t="shared" si="0"/>
        <v>-2.7902790279027902E-2</v>
      </c>
      <c r="F12" s="180">
        <f>주안!S33</f>
        <v>1076</v>
      </c>
      <c r="G12" s="181">
        <f>주안!T33</f>
        <v>1080</v>
      </c>
      <c r="H12" s="182">
        <f t="shared" si="1"/>
        <v>3.7174721189591076E-3</v>
      </c>
    </row>
    <row r="13" spans="1:8" ht="50.1" customHeight="1" x14ac:dyDescent="0.3">
      <c r="A13" s="282" t="s">
        <v>60</v>
      </c>
      <c r="B13" s="163" t="s">
        <v>54</v>
      </c>
      <c r="C13" s="183">
        <f>남동!H45</f>
        <v>62.34631903419681</v>
      </c>
      <c r="D13" s="183">
        <f>남동!T45</f>
        <v>57.526000000000003</v>
      </c>
      <c r="E13" s="169">
        <f t="shared" si="0"/>
        <v>-7.7315214576707772E-2</v>
      </c>
      <c r="F13" s="184">
        <f>남동!S45</f>
        <v>59.299278633008335</v>
      </c>
      <c r="G13" s="185">
        <f>남동!T45</f>
        <v>57.526000000000003</v>
      </c>
      <c r="H13" s="172">
        <f t="shared" si="1"/>
        <v>-2.9903882035105467E-2</v>
      </c>
    </row>
    <row r="14" spans="1:8" ht="50.1" customHeight="1" x14ac:dyDescent="0.3">
      <c r="A14" s="283"/>
      <c r="B14" s="161" t="s">
        <v>56</v>
      </c>
      <c r="C14" s="186">
        <f>부평!H45</f>
        <v>72.24961599169535</v>
      </c>
      <c r="D14" s="186">
        <f>부평!T45</f>
        <v>68.200999999999993</v>
      </c>
      <c r="E14" s="174">
        <f t="shared" si="0"/>
        <v>-5.6036505331194017E-2</v>
      </c>
      <c r="F14" s="187">
        <f>부평!S45</f>
        <v>69.168894839892829</v>
      </c>
      <c r="G14" s="188">
        <f>부평!T45</f>
        <v>68.200999999999993</v>
      </c>
      <c r="H14" s="177">
        <f t="shared" si="1"/>
        <v>-1.399320955081397E-2</v>
      </c>
    </row>
    <row r="15" spans="1:8" ht="50.1" customHeight="1" thickBot="1" x14ac:dyDescent="0.35">
      <c r="A15" s="284"/>
      <c r="B15" s="162" t="s">
        <v>55</v>
      </c>
      <c r="C15" s="189">
        <f>주안!H45</f>
        <v>77.454947756144719</v>
      </c>
      <c r="D15" s="189">
        <f>주안!T45</f>
        <v>71.448666431598397</v>
      </c>
      <c r="E15" s="179">
        <f t="shared" si="0"/>
        <v>-7.7545482871619734E-2</v>
      </c>
      <c r="F15" s="190">
        <f>주안!S45</f>
        <v>76.629715729837883</v>
      </c>
      <c r="G15" s="191">
        <f>주안!T45</f>
        <v>71.448666431598397</v>
      </c>
      <c r="H15" s="182">
        <f t="shared" si="1"/>
        <v>-6.7611490515057493E-2</v>
      </c>
    </row>
    <row r="16" spans="1:8" ht="50.1" customHeight="1" x14ac:dyDescent="0.3">
      <c r="A16" s="282" t="s">
        <v>62</v>
      </c>
      <c r="B16" s="163" t="s">
        <v>54</v>
      </c>
      <c r="C16" s="168">
        <f>남동!H57</f>
        <v>22741.978459197104</v>
      </c>
      <c r="D16" s="168">
        <f>남동!T57</f>
        <v>21327.315999999999</v>
      </c>
      <c r="E16" s="169">
        <f t="shared" si="0"/>
        <v>-6.2204898388029208E-2</v>
      </c>
      <c r="F16" s="170">
        <f>남동!S57</f>
        <v>21731.776302242943</v>
      </c>
      <c r="G16" s="171">
        <f>남동!T57</f>
        <v>21327.315999999999</v>
      </c>
      <c r="H16" s="172">
        <f t="shared" si="1"/>
        <v>-1.8611469979156709E-2</v>
      </c>
    </row>
    <row r="17" spans="1:8" ht="50.1" customHeight="1" x14ac:dyDescent="0.3">
      <c r="A17" s="283"/>
      <c r="B17" s="161" t="s">
        <v>56</v>
      </c>
      <c r="C17" s="173">
        <f>부평!H57</f>
        <v>2557.3920522588519</v>
      </c>
      <c r="D17" s="173">
        <f>부평!T57</f>
        <v>2292.62</v>
      </c>
      <c r="E17" s="174">
        <f t="shared" si="0"/>
        <v>-0.10353205408024492</v>
      </c>
      <c r="F17" s="175">
        <f>부평!S57</f>
        <v>2328.5075559218558</v>
      </c>
      <c r="G17" s="176">
        <f>부평!T57</f>
        <v>2292.62</v>
      </c>
      <c r="H17" s="177">
        <f t="shared" si="1"/>
        <v>-1.541225658924178E-2</v>
      </c>
    </row>
    <row r="18" spans="1:8" ht="50.1" customHeight="1" thickBot="1" x14ac:dyDescent="0.35">
      <c r="A18" s="284"/>
      <c r="B18" s="162" t="s">
        <v>55</v>
      </c>
      <c r="C18" s="178">
        <f>주안!H57</f>
        <v>2923.9105083333334</v>
      </c>
      <c r="D18" s="178">
        <f>주안!T57</f>
        <v>2671.5265782738102</v>
      </c>
      <c r="E18" s="179">
        <f t="shared" si="0"/>
        <v>-8.6317255381179667E-2</v>
      </c>
      <c r="F18" s="180">
        <f>주안!S57</f>
        <v>2891.2125782738094</v>
      </c>
      <c r="G18" s="181">
        <f>주안!T57</f>
        <v>2671.5265782738102</v>
      </c>
      <c r="H18" s="182">
        <f t="shared" si="1"/>
        <v>-7.5984035781679587E-2</v>
      </c>
    </row>
    <row r="19" spans="1:8" ht="50.1" customHeight="1" x14ac:dyDescent="0.3">
      <c r="A19" s="282" t="s">
        <v>63</v>
      </c>
      <c r="B19" s="163" t="s">
        <v>54</v>
      </c>
      <c r="C19" s="168">
        <f>남동!H69</f>
        <v>410.24328908126597</v>
      </c>
      <c r="D19" s="168">
        <f>남동!T69</f>
        <v>421.79250000000002</v>
      </c>
      <c r="E19" s="169">
        <f t="shared" si="0"/>
        <v>2.815210199927546E-2</v>
      </c>
      <c r="F19" s="170">
        <f>남동!S69</f>
        <v>362.13428812361252</v>
      </c>
      <c r="G19" s="171">
        <f>남동!T69</f>
        <v>421.79250000000002</v>
      </c>
      <c r="H19" s="172">
        <f t="shared" si="1"/>
        <v>0.16474057782681847</v>
      </c>
    </row>
    <row r="20" spans="1:8" ht="50.1" customHeight="1" x14ac:dyDescent="0.3">
      <c r="A20" s="283"/>
      <c r="B20" s="161" t="s">
        <v>56</v>
      </c>
      <c r="C20" s="173">
        <f>부평!H69</f>
        <v>32.050123333333332</v>
      </c>
      <c r="D20" s="173">
        <f>부평!T69</f>
        <v>30.371099999999998</v>
      </c>
      <c r="E20" s="174">
        <f t="shared" si="0"/>
        <v>-5.2387421910076892E-2</v>
      </c>
      <c r="F20" s="175">
        <f>부평!S69</f>
        <v>30.237123333333333</v>
      </c>
      <c r="G20" s="176">
        <f>부평!T69</f>
        <v>30.371099999999998</v>
      </c>
      <c r="H20" s="177">
        <f t="shared" si="1"/>
        <v>4.4308668251840603E-3</v>
      </c>
    </row>
    <row r="21" spans="1:8" ht="50.1" customHeight="1" thickBot="1" x14ac:dyDescent="0.35">
      <c r="A21" s="284"/>
      <c r="B21" s="162" t="s">
        <v>55</v>
      </c>
      <c r="C21" s="178">
        <f>주안!H69</f>
        <v>65.011696666666666</v>
      </c>
      <c r="D21" s="178">
        <f>주안!T69</f>
        <v>50.279696666666702</v>
      </c>
      <c r="E21" s="179">
        <f t="shared" si="0"/>
        <v>-0.22660537649917198</v>
      </c>
      <c r="F21" s="180">
        <f>주안!S69</f>
        <v>51.444696666666665</v>
      </c>
      <c r="G21" s="181">
        <f>주안!T69</f>
        <v>50.279696666666702</v>
      </c>
      <c r="H21" s="182">
        <f t="shared" si="1"/>
        <v>-2.2645677309529547E-2</v>
      </c>
    </row>
    <row r="22" spans="1:8" ht="50.1" customHeight="1" x14ac:dyDescent="0.3">
      <c r="A22" s="282" t="s">
        <v>64</v>
      </c>
      <c r="B22" s="163" t="s">
        <v>54</v>
      </c>
      <c r="C22" s="168">
        <f>남동!H82</f>
        <v>103090</v>
      </c>
      <c r="D22" s="168">
        <f>남동!T82</f>
        <v>102681</v>
      </c>
      <c r="E22" s="169">
        <f t="shared" si="0"/>
        <v>-3.9674071199922402E-3</v>
      </c>
      <c r="F22" s="170">
        <f>남동!S82</f>
        <v>103247</v>
      </c>
      <c r="G22" s="171">
        <f>남동!T82</f>
        <v>102681</v>
      </c>
      <c r="H22" s="172">
        <f t="shared" si="1"/>
        <v>-5.481999476982382E-3</v>
      </c>
    </row>
    <row r="23" spans="1:8" ht="50.1" customHeight="1" x14ac:dyDescent="0.3">
      <c r="A23" s="283"/>
      <c r="B23" s="161" t="s">
        <v>56</v>
      </c>
      <c r="C23" s="173">
        <f>부평!H82</f>
        <v>13976</v>
      </c>
      <c r="D23" s="173">
        <f>부평!T82</f>
        <v>13519</v>
      </c>
      <c r="E23" s="174">
        <f t="shared" si="0"/>
        <v>-3.2698912421293649E-2</v>
      </c>
      <c r="F23" s="175">
        <f>부평!S82</f>
        <v>13611</v>
      </c>
      <c r="G23" s="176">
        <f>부평!T82</f>
        <v>13519</v>
      </c>
      <c r="H23" s="177">
        <f t="shared" si="1"/>
        <v>-6.7592388509293954E-3</v>
      </c>
    </row>
    <row r="24" spans="1:8" ht="50.1" customHeight="1" thickBot="1" x14ac:dyDescent="0.35">
      <c r="A24" s="284"/>
      <c r="B24" s="162" t="s">
        <v>55</v>
      </c>
      <c r="C24" s="178">
        <f>주안!H82</f>
        <v>12705</v>
      </c>
      <c r="D24" s="178">
        <f>주안!T82</f>
        <v>12005</v>
      </c>
      <c r="E24" s="179">
        <f t="shared" si="0"/>
        <v>-5.5096418732782371E-2</v>
      </c>
      <c r="F24" s="180">
        <f>주안!S82</f>
        <v>12060</v>
      </c>
      <c r="G24" s="181">
        <f>주안!T82</f>
        <v>12005</v>
      </c>
      <c r="H24" s="182">
        <f t="shared" si="1"/>
        <v>-4.5605306799336651E-3</v>
      </c>
    </row>
  </sheetData>
  <mergeCells count="11">
    <mergeCell ref="A19:A21"/>
    <mergeCell ref="A22:A24"/>
    <mergeCell ref="A5:A6"/>
    <mergeCell ref="B5:B6"/>
    <mergeCell ref="F5:H5"/>
    <mergeCell ref="C5:E5"/>
    <mergeCell ref="A1:H1"/>
    <mergeCell ref="A7:A9"/>
    <mergeCell ref="A10:A12"/>
    <mergeCell ref="A13:A15"/>
    <mergeCell ref="A16:A18"/>
  </mergeCells>
  <phoneticPr fontId="2" type="noConversion"/>
  <pageMargins left="0.7" right="0.7" top="0.75" bottom="0.75" header="0.3" footer="0.3"/>
  <pageSetup paperSize="9" scale="63" fitToHeight="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3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:A6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  <col min="20" max="20" width="10.5" bestFit="1" customWidth="1"/>
  </cols>
  <sheetData>
    <row r="1" spans="1:20" ht="31.5" x14ac:dyDescent="0.3">
      <c r="A1" s="293" t="s">
        <v>39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</row>
    <row r="2" spans="1:20" x14ac:dyDescent="0.3">
      <c r="G2" s="65"/>
      <c r="H2" s="65"/>
      <c r="I2" s="65"/>
    </row>
    <row r="3" spans="1:20" ht="17.25" thickBot="1" x14ac:dyDescent="0.35">
      <c r="A3" t="s">
        <v>40</v>
      </c>
      <c r="H3" s="65"/>
    </row>
    <row r="4" spans="1:20" ht="17.25" thickBot="1" x14ac:dyDescent="0.35">
      <c r="A4" s="295" t="s">
        <v>21</v>
      </c>
      <c r="B4" s="296"/>
      <c r="C4" s="296"/>
      <c r="D4" s="92">
        <v>2019.1</v>
      </c>
      <c r="E4" s="92">
        <v>2</v>
      </c>
      <c r="F4" s="93">
        <v>3</v>
      </c>
      <c r="G4" s="93">
        <v>4</v>
      </c>
      <c r="H4" s="212">
        <v>5</v>
      </c>
      <c r="I4" s="113">
        <v>6</v>
      </c>
      <c r="J4" s="92">
        <v>7</v>
      </c>
      <c r="K4" s="92">
        <v>8</v>
      </c>
      <c r="L4" s="92">
        <v>9</v>
      </c>
      <c r="M4" s="92">
        <v>10</v>
      </c>
      <c r="N4" s="92">
        <v>11</v>
      </c>
      <c r="O4" s="92">
        <v>12</v>
      </c>
      <c r="P4" s="92">
        <v>2020.1</v>
      </c>
      <c r="Q4" s="92">
        <v>2</v>
      </c>
      <c r="R4" s="93">
        <v>3</v>
      </c>
      <c r="S4" s="93">
        <v>4</v>
      </c>
      <c r="T4" s="213">
        <v>5</v>
      </c>
    </row>
    <row r="5" spans="1:20" ht="16.5" customHeight="1" x14ac:dyDescent="0.3">
      <c r="A5" s="299" t="s">
        <v>70</v>
      </c>
      <c r="B5" s="249"/>
      <c r="C5" s="249" t="s">
        <v>20</v>
      </c>
      <c r="D5" s="250">
        <v>6906</v>
      </c>
      <c r="E5" s="250">
        <v>6914</v>
      </c>
      <c r="F5" s="251">
        <v>6933</v>
      </c>
      <c r="G5" s="252">
        <v>6975</v>
      </c>
      <c r="H5" s="253">
        <v>6999</v>
      </c>
      <c r="I5" s="254">
        <v>7025</v>
      </c>
      <c r="J5" s="250">
        <v>6988</v>
      </c>
      <c r="K5" s="250">
        <v>6936</v>
      </c>
      <c r="L5" s="250">
        <v>6824</v>
      </c>
      <c r="M5" s="250">
        <v>6761</v>
      </c>
      <c r="N5" s="250">
        <v>6751</v>
      </c>
      <c r="O5" s="250">
        <v>6775</v>
      </c>
      <c r="P5" s="250">
        <v>6777</v>
      </c>
      <c r="Q5" s="255">
        <v>6792</v>
      </c>
      <c r="R5" s="252">
        <v>6802</v>
      </c>
      <c r="S5" s="252">
        <v>6798</v>
      </c>
      <c r="T5" s="247">
        <v>6806</v>
      </c>
    </row>
    <row r="6" spans="1:20" ht="17.25" thickBot="1" x14ac:dyDescent="0.35">
      <c r="A6" s="300"/>
      <c r="B6" s="12"/>
      <c r="C6" s="12" t="s">
        <v>50</v>
      </c>
      <c r="D6" s="61"/>
      <c r="E6" s="61">
        <f t="shared" ref="E6:F6" si="0">(E5-D5)/D5</f>
        <v>1.1584129742253113E-3</v>
      </c>
      <c r="F6" s="69">
        <f t="shared" si="0"/>
        <v>2.7480474399768588E-3</v>
      </c>
      <c r="G6" s="88">
        <f t="shared" ref="G6" si="1">(G5-F5)/F5</f>
        <v>6.0579835569017741E-3</v>
      </c>
      <c r="H6" s="198">
        <f t="shared" ref="H6" si="2">(H5-G5)/G5</f>
        <v>3.4408602150537634E-3</v>
      </c>
      <c r="I6" s="118">
        <f t="shared" ref="I6" si="3">(I5-H5)/H5</f>
        <v>3.7148164023431919E-3</v>
      </c>
      <c r="J6" s="61">
        <f t="shared" ref="J6" si="4">(J5-I5)/I5</f>
        <v>-5.2669039145907476E-3</v>
      </c>
      <c r="K6" s="61">
        <f t="shared" ref="K6" si="5">(K5-J5)/J5</f>
        <v>-7.4413279908414421E-3</v>
      </c>
      <c r="L6" s="61">
        <f t="shared" ref="L6" si="6">(L5-K5)/K5</f>
        <v>-1.6147635524798153E-2</v>
      </c>
      <c r="M6" s="61">
        <f t="shared" ref="M6" si="7">(M5-L5)/L5</f>
        <v>-9.2321219226260253E-3</v>
      </c>
      <c r="N6" s="61">
        <f t="shared" ref="N6" si="8">(N5-M5)/M5</f>
        <v>-1.4790711433219938E-3</v>
      </c>
      <c r="O6" s="61">
        <f t="shared" ref="O6" si="9">(O5-N5)/N5</f>
        <v>3.5550288846096876E-3</v>
      </c>
      <c r="P6" s="61">
        <f t="shared" ref="P6" si="10">(P5-O5)/O5</f>
        <v>2.9520295202952032E-4</v>
      </c>
      <c r="Q6" s="87">
        <f t="shared" ref="Q6:T6" si="11">(Q5-P5)/P5</f>
        <v>2.213368747233289E-3</v>
      </c>
      <c r="R6" s="88">
        <f t="shared" si="11"/>
        <v>1.4723203769140165E-3</v>
      </c>
      <c r="S6" s="88">
        <f t="shared" si="11"/>
        <v>-5.8806233460746834E-4</v>
      </c>
      <c r="T6" s="217">
        <f t="shared" si="11"/>
        <v>1.1768167107972932E-3</v>
      </c>
    </row>
    <row r="7" spans="1:20" ht="16.5" customHeight="1" x14ac:dyDescent="0.3">
      <c r="A7" s="301" t="s">
        <v>67</v>
      </c>
      <c r="B7" s="10"/>
      <c r="C7" s="10" t="s">
        <v>20</v>
      </c>
      <c r="D7" s="89">
        <v>4710</v>
      </c>
      <c r="E7" s="89">
        <v>4718</v>
      </c>
      <c r="F7" s="99">
        <v>4736</v>
      </c>
      <c r="G7" s="91">
        <v>4774</v>
      </c>
      <c r="H7" s="194">
        <v>4786</v>
      </c>
      <c r="I7" s="114">
        <v>4809</v>
      </c>
      <c r="J7" s="89">
        <v>4753</v>
      </c>
      <c r="K7" s="89">
        <v>4697</v>
      </c>
      <c r="L7" s="89">
        <v>4581</v>
      </c>
      <c r="M7" s="89">
        <v>4518</v>
      </c>
      <c r="N7" s="89">
        <v>4492</v>
      </c>
      <c r="O7" s="89">
        <v>4495</v>
      </c>
      <c r="P7" s="89">
        <v>4483</v>
      </c>
      <c r="Q7" s="90">
        <v>4487</v>
      </c>
      <c r="R7" s="91">
        <v>4482</v>
      </c>
      <c r="S7" s="91">
        <v>4469</v>
      </c>
      <c r="T7" s="244">
        <v>4462</v>
      </c>
    </row>
    <row r="8" spans="1:20" ht="17.25" thickBot="1" x14ac:dyDescent="0.35">
      <c r="A8" s="300"/>
      <c r="B8" s="12"/>
      <c r="C8" s="12" t="s">
        <v>50</v>
      </c>
      <c r="D8" s="256"/>
      <c r="E8" s="61">
        <f t="shared" ref="E8:F8" si="12">(E7-D7)/D7</f>
        <v>1.6985138004246285E-3</v>
      </c>
      <c r="F8" s="69">
        <f t="shared" si="12"/>
        <v>3.8151759220008477E-3</v>
      </c>
      <c r="G8" s="88">
        <f t="shared" ref="G8" si="13">(G7-F7)/F7</f>
        <v>8.0236486486486482E-3</v>
      </c>
      <c r="H8" s="198">
        <f t="shared" ref="H8" si="14">(H7-G7)/G7</f>
        <v>2.5136154168412233E-3</v>
      </c>
      <c r="I8" s="118">
        <f t="shared" ref="I8" si="15">(I7-H7)/H7</f>
        <v>4.8056832427914751E-3</v>
      </c>
      <c r="J8" s="61">
        <f t="shared" ref="J8" si="16">(J7-I7)/I7</f>
        <v>-1.1644832605531296E-2</v>
      </c>
      <c r="K8" s="61">
        <f t="shared" ref="K8" si="17">(K7-J7)/J7</f>
        <v>-1.1782032400589101E-2</v>
      </c>
      <c r="L8" s="61">
        <f t="shared" ref="L8" si="18">(L7-K7)/K7</f>
        <v>-2.4696614860549287E-2</v>
      </c>
      <c r="M8" s="61">
        <f t="shared" ref="M8" si="19">(M7-L7)/L7</f>
        <v>-1.37524557956778E-2</v>
      </c>
      <c r="N8" s="61">
        <f t="shared" ref="N8" si="20">(N7-M7)/M7</f>
        <v>-5.754758742806552E-3</v>
      </c>
      <c r="O8" s="61">
        <f t="shared" ref="O8" si="21">(O7-N7)/N7</f>
        <v>6.6785396260017811E-4</v>
      </c>
      <c r="P8" s="61">
        <f t="shared" ref="P8" si="22">(P7-O7)/O7</f>
        <v>-2.6696329254727474E-3</v>
      </c>
      <c r="Q8" s="87">
        <f t="shared" ref="Q8:T8" si="23">(Q7-P7)/P7</f>
        <v>8.9225964755743927E-4</v>
      </c>
      <c r="R8" s="88">
        <f t="shared" si="23"/>
        <v>-1.1143302874972142E-3</v>
      </c>
      <c r="S8" s="88">
        <f t="shared" si="23"/>
        <v>-2.9004908522980814E-3</v>
      </c>
      <c r="T8" s="217">
        <f t="shared" si="23"/>
        <v>-1.5663459386887446E-3</v>
      </c>
    </row>
    <row r="9" spans="1:20" x14ac:dyDescent="0.3">
      <c r="A9" s="305" t="s">
        <v>41</v>
      </c>
      <c r="B9" s="25" t="s">
        <v>1</v>
      </c>
      <c r="C9" s="10" t="s">
        <v>0</v>
      </c>
      <c r="D9" s="11">
        <v>173</v>
      </c>
      <c r="E9" s="11">
        <v>173</v>
      </c>
      <c r="F9" s="102">
        <v>173</v>
      </c>
      <c r="G9" s="102">
        <v>174</v>
      </c>
      <c r="H9" s="199">
        <v>175</v>
      </c>
      <c r="I9" s="119">
        <v>176</v>
      </c>
      <c r="J9" s="11">
        <v>181</v>
      </c>
      <c r="K9" s="11">
        <v>183</v>
      </c>
      <c r="L9" s="11">
        <v>183</v>
      </c>
      <c r="M9" s="11">
        <v>180</v>
      </c>
      <c r="N9" s="11">
        <v>177</v>
      </c>
      <c r="O9" s="11">
        <v>176</v>
      </c>
      <c r="P9" s="38">
        <v>176</v>
      </c>
      <c r="Q9" s="84">
        <v>175</v>
      </c>
      <c r="R9" s="81">
        <v>175</v>
      </c>
      <c r="S9" s="81">
        <v>175</v>
      </c>
      <c r="T9" s="244">
        <v>179</v>
      </c>
    </row>
    <row r="10" spans="1:20" x14ac:dyDescent="0.3">
      <c r="A10" s="303"/>
      <c r="B10" s="26" t="s">
        <v>2</v>
      </c>
      <c r="C10" s="2" t="s">
        <v>0</v>
      </c>
      <c r="D10" s="3">
        <v>70</v>
      </c>
      <c r="E10" s="3">
        <v>70</v>
      </c>
      <c r="F10" s="100">
        <v>70</v>
      </c>
      <c r="G10" s="100">
        <v>71</v>
      </c>
      <c r="H10" s="195">
        <v>70</v>
      </c>
      <c r="I10" s="115">
        <v>75</v>
      </c>
      <c r="J10" s="3">
        <v>74</v>
      </c>
      <c r="K10" s="3">
        <v>73</v>
      </c>
      <c r="L10" s="3">
        <v>73</v>
      </c>
      <c r="M10" s="3">
        <v>75</v>
      </c>
      <c r="N10" s="3">
        <v>73</v>
      </c>
      <c r="O10" s="3">
        <v>74</v>
      </c>
      <c r="P10" s="28">
        <v>76</v>
      </c>
      <c r="Q10" s="28">
        <v>76</v>
      </c>
      <c r="R10" s="66">
        <v>77</v>
      </c>
      <c r="S10" s="66">
        <v>81</v>
      </c>
      <c r="T10" s="245">
        <v>89</v>
      </c>
    </row>
    <row r="11" spans="1:20" x14ac:dyDescent="0.3">
      <c r="A11" s="303"/>
      <c r="B11" s="26" t="s">
        <v>3</v>
      </c>
      <c r="C11" s="2" t="s">
        <v>0</v>
      </c>
      <c r="D11" s="3">
        <v>299</v>
      </c>
      <c r="E11" s="3">
        <v>300</v>
      </c>
      <c r="F11" s="100">
        <v>302</v>
      </c>
      <c r="G11" s="100">
        <v>304</v>
      </c>
      <c r="H11" s="195">
        <v>304</v>
      </c>
      <c r="I11" s="115">
        <v>300</v>
      </c>
      <c r="J11" s="3">
        <v>297</v>
      </c>
      <c r="K11" s="3">
        <v>297</v>
      </c>
      <c r="L11" s="3">
        <v>293</v>
      </c>
      <c r="M11" s="3">
        <v>290</v>
      </c>
      <c r="N11" s="3">
        <v>290</v>
      </c>
      <c r="O11" s="3">
        <v>288</v>
      </c>
      <c r="P11" s="28">
        <v>288</v>
      </c>
      <c r="Q11" s="28">
        <v>287</v>
      </c>
      <c r="R11" s="66">
        <v>287</v>
      </c>
      <c r="S11" s="66">
        <v>288</v>
      </c>
      <c r="T11" s="245">
        <v>293</v>
      </c>
    </row>
    <row r="12" spans="1:20" x14ac:dyDescent="0.3">
      <c r="A12" s="303"/>
      <c r="B12" s="26" t="s">
        <v>4</v>
      </c>
      <c r="C12" s="2" t="s">
        <v>0</v>
      </c>
      <c r="D12" s="3">
        <v>791</v>
      </c>
      <c r="E12" s="3">
        <v>791</v>
      </c>
      <c r="F12" s="100">
        <v>792</v>
      </c>
      <c r="G12" s="100">
        <v>794</v>
      </c>
      <c r="H12" s="195">
        <v>795</v>
      </c>
      <c r="I12" s="115">
        <v>801</v>
      </c>
      <c r="J12" s="3">
        <v>800</v>
      </c>
      <c r="K12" s="3">
        <v>797</v>
      </c>
      <c r="L12" s="3">
        <v>790</v>
      </c>
      <c r="M12" s="3">
        <v>788</v>
      </c>
      <c r="N12" s="3">
        <v>783</v>
      </c>
      <c r="O12" s="3">
        <v>784</v>
      </c>
      <c r="P12" s="28">
        <v>785</v>
      </c>
      <c r="Q12" s="28">
        <v>787</v>
      </c>
      <c r="R12" s="66">
        <v>785</v>
      </c>
      <c r="S12" s="66">
        <v>787</v>
      </c>
      <c r="T12" s="245">
        <v>784</v>
      </c>
    </row>
    <row r="13" spans="1:20" x14ac:dyDescent="0.3">
      <c r="A13" s="303"/>
      <c r="B13" s="26" t="s">
        <v>5</v>
      </c>
      <c r="C13" s="2" t="s">
        <v>0</v>
      </c>
      <c r="D13" s="3">
        <v>60</v>
      </c>
      <c r="E13" s="3">
        <v>60</v>
      </c>
      <c r="F13" s="100">
        <v>59</v>
      </c>
      <c r="G13" s="100">
        <v>59</v>
      </c>
      <c r="H13" s="195">
        <v>60</v>
      </c>
      <c r="I13" s="115">
        <v>59</v>
      </c>
      <c r="J13" s="3">
        <v>59</v>
      </c>
      <c r="K13" s="3">
        <v>59</v>
      </c>
      <c r="L13" s="3">
        <v>58</v>
      </c>
      <c r="M13" s="3">
        <v>58</v>
      </c>
      <c r="N13" s="3">
        <v>58</v>
      </c>
      <c r="O13" s="3">
        <v>58</v>
      </c>
      <c r="P13" s="28">
        <v>58</v>
      </c>
      <c r="Q13" s="28">
        <v>58</v>
      </c>
      <c r="R13" s="66">
        <v>59</v>
      </c>
      <c r="S13" s="66">
        <v>59</v>
      </c>
      <c r="T13" s="245">
        <v>58</v>
      </c>
    </row>
    <row r="14" spans="1:20" x14ac:dyDescent="0.3">
      <c r="A14" s="303"/>
      <c r="B14" s="26" t="s">
        <v>6</v>
      </c>
      <c r="C14" s="2" t="s">
        <v>0</v>
      </c>
      <c r="D14" s="3">
        <v>151</v>
      </c>
      <c r="E14" s="3">
        <v>151</v>
      </c>
      <c r="F14" s="100">
        <v>152</v>
      </c>
      <c r="G14" s="100">
        <v>152</v>
      </c>
      <c r="H14" s="195">
        <v>150</v>
      </c>
      <c r="I14" s="115">
        <v>152</v>
      </c>
      <c r="J14" s="3">
        <v>151</v>
      </c>
      <c r="K14" s="3">
        <v>151</v>
      </c>
      <c r="L14" s="3">
        <v>151</v>
      </c>
      <c r="M14" s="3">
        <v>149</v>
      </c>
      <c r="N14" s="3">
        <v>149</v>
      </c>
      <c r="O14" s="3">
        <v>148</v>
      </c>
      <c r="P14" s="28">
        <v>147</v>
      </c>
      <c r="Q14" s="28">
        <v>148</v>
      </c>
      <c r="R14" s="66">
        <v>149</v>
      </c>
      <c r="S14" s="66">
        <v>149</v>
      </c>
      <c r="T14" s="245">
        <v>148</v>
      </c>
    </row>
    <row r="15" spans="1:20" x14ac:dyDescent="0.3">
      <c r="A15" s="303"/>
      <c r="B15" s="26" t="s">
        <v>7</v>
      </c>
      <c r="C15" s="2" t="s">
        <v>0</v>
      </c>
      <c r="D15" s="3">
        <v>3700</v>
      </c>
      <c r="E15" s="3">
        <v>3697</v>
      </c>
      <c r="F15" s="100">
        <v>3704</v>
      </c>
      <c r="G15" s="100">
        <v>3719</v>
      </c>
      <c r="H15" s="195">
        <v>3730</v>
      </c>
      <c r="I15" s="115">
        <v>3740</v>
      </c>
      <c r="J15" s="3">
        <v>3709</v>
      </c>
      <c r="K15" s="3">
        <v>3674</v>
      </c>
      <c r="L15" s="3">
        <v>3592</v>
      </c>
      <c r="M15" s="3">
        <v>3557</v>
      </c>
      <c r="N15" s="3">
        <v>3557</v>
      </c>
      <c r="O15" s="3">
        <v>3564</v>
      </c>
      <c r="P15" s="28">
        <v>3564</v>
      </c>
      <c r="Q15" s="28">
        <v>3574</v>
      </c>
      <c r="R15" s="66">
        <v>3577</v>
      </c>
      <c r="S15" s="66">
        <v>3571</v>
      </c>
      <c r="T15" s="245">
        <v>3562</v>
      </c>
    </row>
    <row r="16" spans="1:20" x14ac:dyDescent="0.3">
      <c r="A16" s="303"/>
      <c r="B16" s="26" t="s">
        <v>8</v>
      </c>
      <c r="C16" s="2" t="s">
        <v>0</v>
      </c>
      <c r="D16" s="3">
        <v>1187</v>
      </c>
      <c r="E16" s="3">
        <v>1193</v>
      </c>
      <c r="F16" s="100">
        <v>1201</v>
      </c>
      <c r="G16" s="100">
        <v>1217</v>
      </c>
      <c r="H16" s="195">
        <v>1226</v>
      </c>
      <c r="I16" s="115">
        <v>1229</v>
      </c>
      <c r="J16" s="3">
        <v>1225</v>
      </c>
      <c r="K16" s="3">
        <v>1210</v>
      </c>
      <c r="L16" s="3">
        <v>1196</v>
      </c>
      <c r="M16" s="3">
        <v>1181</v>
      </c>
      <c r="N16" s="3">
        <v>1184</v>
      </c>
      <c r="O16" s="3">
        <v>1184</v>
      </c>
      <c r="P16" s="28">
        <v>1180</v>
      </c>
      <c r="Q16" s="28">
        <v>1184</v>
      </c>
      <c r="R16" s="66">
        <v>1188</v>
      </c>
      <c r="S16" s="66">
        <v>1180</v>
      </c>
      <c r="T16" s="245">
        <v>1184</v>
      </c>
    </row>
    <row r="17" spans="1:20" x14ac:dyDescent="0.3">
      <c r="A17" s="303"/>
      <c r="B17" s="26" t="s">
        <v>9</v>
      </c>
      <c r="C17" s="2" t="s">
        <v>0</v>
      </c>
      <c r="D17" s="3">
        <v>241</v>
      </c>
      <c r="E17" s="3">
        <v>241</v>
      </c>
      <c r="F17" s="100">
        <v>241</v>
      </c>
      <c r="G17" s="100">
        <v>243</v>
      </c>
      <c r="H17" s="195">
        <v>244</v>
      </c>
      <c r="I17" s="115">
        <v>243</v>
      </c>
      <c r="J17" s="3">
        <v>243</v>
      </c>
      <c r="K17" s="3">
        <v>242</v>
      </c>
      <c r="L17" s="3">
        <v>237</v>
      </c>
      <c r="M17" s="3">
        <v>233</v>
      </c>
      <c r="N17" s="3">
        <v>223</v>
      </c>
      <c r="O17" s="3">
        <v>234</v>
      </c>
      <c r="P17" s="28">
        <v>234</v>
      </c>
      <c r="Q17" s="28">
        <v>232</v>
      </c>
      <c r="R17" s="66">
        <v>231</v>
      </c>
      <c r="S17" s="66">
        <v>232</v>
      </c>
      <c r="T17" s="245">
        <v>232</v>
      </c>
    </row>
    <row r="18" spans="1:20" x14ac:dyDescent="0.3">
      <c r="A18" s="303"/>
      <c r="B18" s="26" t="s">
        <v>10</v>
      </c>
      <c r="C18" s="2" t="s">
        <v>0</v>
      </c>
      <c r="D18" s="3">
        <v>190</v>
      </c>
      <c r="E18" s="3">
        <v>193</v>
      </c>
      <c r="F18" s="100">
        <v>195</v>
      </c>
      <c r="G18" s="100">
        <v>197</v>
      </c>
      <c r="H18" s="195">
        <v>198</v>
      </c>
      <c r="I18" s="115">
        <v>203</v>
      </c>
      <c r="J18" s="3">
        <v>203</v>
      </c>
      <c r="K18" s="3">
        <v>204</v>
      </c>
      <c r="L18" s="3">
        <v>203</v>
      </c>
      <c r="M18" s="3">
        <v>200</v>
      </c>
      <c r="N18" s="3">
        <v>204</v>
      </c>
      <c r="O18" s="3">
        <v>207</v>
      </c>
      <c r="P18" s="28">
        <v>209</v>
      </c>
      <c r="Q18" s="28">
        <v>211</v>
      </c>
      <c r="R18" s="66">
        <v>211</v>
      </c>
      <c r="S18" s="66">
        <v>212</v>
      </c>
      <c r="T18" s="245">
        <v>214</v>
      </c>
    </row>
    <row r="19" spans="1:20" ht="17.25" thickBot="1" x14ac:dyDescent="0.35">
      <c r="A19" s="303"/>
      <c r="B19" s="9" t="s">
        <v>11</v>
      </c>
      <c r="C19" s="35" t="s">
        <v>0</v>
      </c>
      <c r="D19" s="36">
        <v>44</v>
      </c>
      <c r="E19" s="36">
        <v>45</v>
      </c>
      <c r="F19" s="101">
        <v>44</v>
      </c>
      <c r="G19" s="101">
        <v>45</v>
      </c>
      <c r="H19" s="196">
        <v>47</v>
      </c>
      <c r="I19" s="116">
        <v>47</v>
      </c>
      <c r="J19" s="36">
        <v>46</v>
      </c>
      <c r="K19" s="36">
        <v>46</v>
      </c>
      <c r="L19" s="36">
        <v>48</v>
      </c>
      <c r="M19" s="36">
        <v>50</v>
      </c>
      <c r="N19" s="36">
        <v>53</v>
      </c>
      <c r="O19" s="36">
        <v>58</v>
      </c>
      <c r="P19" s="37">
        <v>60</v>
      </c>
      <c r="Q19" s="37">
        <v>60</v>
      </c>
      <c r="R19" s="83">
        <v>63</v>
      </c>
      <c r="S19" s="67">
        <v>64</v>
      </c>
      <c r="T19" s="246">
        <v>63</v>
      </c>
    </row>
    <row r="20" spans="1:20" x14ac:dyDescent="0.3">
      <c r="A20" s="303"/>
      <c r="B20" s="297" t="s">
        <v>24</v>
      </c>
      <c r="C20" s="13" t="s">
        <v>0</v>
      </c>
      <c r="D20" s="15">
        <f t="shared" ref="D20:S20" si="24">D9+D10+D11+D12+D13+D14+D15+D16+D17+D18+D19</f>
        <v>6906</v>
      </c>
      <c r="E20" s="15">
        <f t="shared" si="24"/>
        <v>6914</v>
      </c>
      <c r="F20" s="68">
        <f t="shared" si="24"/>
        <v>6933</v>
      </c>
      <c r="G20" s="86">
        <f t="shared" si="24"/>
        <v>6975</v>
      </c>
      <c r="H20" s="197">
        <f t="shared" si="24"/>
        <v>6999</v>
      </c>
      <c r="I20" s="117">
        <f t="shared" si="24"/>
        <v>7025</v>
      </c>
      <c r="J20" s="15">
        <f t="shared" si="24"/>
        <v>6988</v>
      </c>
      <c r="K20" s="15">
        <f t="shared" si="24"/>
        <v>6936</v>
      </c>
      <c r="L20" s="15">
        <f t="shared" si="24"/>
        <v>6824</v>
      </c>
      <c r="M20" s="15">
        <f t="shared" si="24"/>
        <v>6761</v>
      </c>
      <c r="N20" s="15">
        <f t="shared" si="24"/>
        <v>6751</v>
      </c>
      <c r="O20" s="15">
        <f t="shared" si="24"/>
        <v>6775</v>
      </c>
      <c r="P20" s="15">
        <f t="shared" si="24"/>
        <v>6777</v>
      </c>
      <c r="Q20" s="85">
        <f t="shared" si="24"/>
        <v>6792</v>
      </c>
      <c r="R20" s="86">
        <f t="shared" si="24"/>
        <v>6802</v>
      </c>
      <c r="S20" s="86">
        <f t="shared" si="24"/>
        <v>6798</v>
      </c>
      <c r="T20" s="248">
        <f>SUM(T9:T19)</f>
        <v>6806</v>
      </c>
    </row>
    <row r="21" spans="1:20" ht="17.25" thickBot="1" x14ac:dyDescent="0.35">
      <c r="A21" s="304"/>
      <c r="B21" s="298"/>
      <c r="C21" s="14" t="s">
        <v>48</v>
      </c>
      <c r="D21" s="14"/>
      <c r="E21" s="61">
        <f>(E20-D20)/D20</f>
        <v>1.1584129742253113E-3</v>
      </c>
      <c r="F21" s="69">
        <f t="shared" ref="F21:T21" si="25">(F20-E20)/E20</f>
        <v>2.7480474399768588E-3</v>
      </c>
      <c r="G21" s="88">
        <f t="shared" si="25"/>
        <v>6.0579835569017741E-3</v>
      </c>
      <c r="H21" s="198">
        <f t="shared" si="25"/>
        <v>3.4408602150537634E-3</v>
      </c>
      <c r="I21" s="118">
        <f t="shared" si="25"/>
        <v>3.7148164023431919E-3</v>
      </c>
      <c r="J21" s="61">
        <f t="shared" si="25"/>
        <v>-5.2669039145907476E-3</v>
      </c>
      <c r="K21" s="61">
        <f t="shared" si="25"/>
        <v>-7.4413279908414421E-3</v>
      </c>
      <c r="L21" s="61">
        <f t="shared" si="25"/>
        <v>-1.6147635524798153E-2</v>
      </c>
      <c r="M21" s="61">
        <f t="shared" si="25"/>
        <v>-9.2321219226260253E-3</v>
      </c>
      <c r="N21" s="61">
        <f t="shared" si="25"/>
        <v>-1.4790711433219938E-3</v>
      </c>
      <c r="O21" s="61">
        <f t="shared" si="25"/>
        <v>3.5550288846096876E-3</v>
      </c>
      <c r="P21" s="61">
        <f t="shared" si="25"/>
        <v>2.9520295202952032E-4</v>
      </c>
      <c r="Q21" s="87">
        <f t="shared" si="25"/>
        <v>2.213368747233289E-3</v>
      </c>
      <c r="R21" s="88">
        <f t="shared" si="25"/>
        <v>1.4723203769140165E-3</v>
      </c>
      <c r="S21" s="88">
        <f t="shared" si="25"/>
        <v>-5.8806233460746834E-4</v>
      </c>
      <c r="T21" s="217">
        <f t="shared" si="25"/>
        <v>1.1768167107972932E-3</v>
      </c>
    </row>
    <row r="22" spans="1:20" x14ac:dyDescent="0.3">
      <c r="A22" s="302" t="s">
        <v>12</v>
      </c>
      <c r="B22" s="25" t="s">
        <v>1</v>
      </c>
      <c r="C22" s="10" t="s">
        <v>0</v>
      </c>
      <c r="D22" s="11">
        <v>168</v>
      </c>
      <c r="E22" s="11">
        <v>168</v>
      </c>
      <c r="F22" s="102">
        <v>168</v>
      </c>
      <c r="G22" s="102">
        <v>169</v>
      </c>
      <c r="H22" s="199">
        <v>170</v>
      </c>
      <c r="I22" s="119">
        <v>169</v>
      </c>
      <c r="J22" s="11">
        <v>175</v>
      </c>
      <c r="K22" s="11">
        <v>177</v>
      </c>
      <c r="L22" s="11">
        <v>177</v>
      </c>
      <c r="M22" s="11">
        <v>176</v>
      </c>
      <c r="N22" s="11">
        <v>173</v>
      </c>
      <c r="O22" s="11">
        <v>171</v>
      </c>
      <c r="P22" s="38">
        <v>171</v>
      </c>
      <c r="Q22" s="84">
        <v>170</v>
      </c>
      <c r="R22" s="81">
        <v>170</v>
      </c>
      <c r="S22" s="81">
        <v>171</v>
      </c>
      <c r="T22" s="244">
        <v>174</v>
      </c>
    </row>
    <row r="23" spans="1:20" x14ac:dyDescent="0.3">
      <c r="A23" s="303"/>
      <c r="B23" s="26" t="s">
        <v>2</v>
      </c>
      <c r="C23" s="2" t="s">
        <v>0</v>
      </c>
      <c r="D23" s="3">
        <v>69</v>
      </c>
      <c r="E23" s="3">
        <v>69</v>
      </c>
      <c r="F23" s="100">
        <v>69</v>
      </c>
      <c r="G23" s="100">
        <v>70</v>
      </c>
      <c r="H23" s="195">
        <v>70</v>
      </c>
      <c r="I23" s="115">
        <v>74</v>
      </c>
      <c r="J23" s="3">
        <v>73</v>
      </c>
      <c r="K23" s="3">
        <v>72</v>
      </c>
      <c r="L23" s="3">
        <v>72</v>
      </c>
      <c r="M23" s="3">
        <v>72</v>
      </c>
      <c r="N23" s="3">
        <v>71</v>
      </c>
      <c r="O23" s="3">
        <v>72</v>
      </c>
      <c r="P23" s="28">
        <v>73</v>
      </c>
      <c r="Q23" s="28">
        <v>73</v>
      </c>
      <c r="R23" s="66">
        <v>72</v>
      </c>
      <c r="S23" s="66">
        <v>76</v>
      </c>
      <c r="T23" s="245">
        <v>84</v>
      </c>
    </row>
    <row r="24" spans="1:20" x14ac:dyDescent="0.3">
      <c r="A24" s="303"/>
      <c r="B24" s="26" t="s">
        <v>3</v>
      </c>
      <c r="C24" s="2" t="s">
        <v>0</v>
      </c>
      <c r="D24" s="3">
        <v>290</v>
      </c>
      <c r="E24" s="3">
        <v>291</v>
      </c>
      <c r="F24" s="100">
        <v>293</v>
      </c>
      <c r="G24" s="100">
        <v>296</v>
      </c>
      <c r="H24" s="195">
        <v>295</v>
      </c>
      <c r="I24" s="115">
        <v>292</v>
      </c>
      <c r="J24" s="3">
        <v>289</v>
      </c>
      <c r="K24" s="3">
        <v>288</v>
      </c>
      <c r="L24" s="3">
        <v>284</v>
      </c>
      <c r="M24" s="3">
        <v>281</v>
      </c>
      <c r="N24" s="3">
        <v>281</v>
      </c>
      <c r="O24" s="3">
        <v>280</v>
      </c>
      <c r="P24" s="28">
        <v>280</v>
      </c>
      <c r="Q24" s="28">
        <v>280</v>
      </c>
      <c r="R24" s="66">
        <v>280</v>
      </c>
      <c r="S24" s="66">
        <v>282</v>
      </c>
      <c r="T24" s="245">
        <v>286</v>
      </c>
    </row>
    <row r="25" spans="1:20" x14ac:dyDescent="0.3">
      <c r="A25" s="303"/>
      <c r="B25" s="26" t="s">
        <v>4</v>
      </c>
      <c r="C25" s="2" t="s">
        <v>0</v>
      </c>
      <c r="D25" s="3">
        <v>768</v>
      </c>
      <c r="E25" s="3">
        <v>771</v>
      </c>
      <c r="F25" s="100">
        <v>771</v>
      </c>
      <c r="G25" s="100">
        <v>774</v>
      </c>
      <c r="H25" s="195">
        <v>777</v>
      </c>
      <c r="I25" s="115">
        <v>783</v>
      </c>
      <c r="J25" s="3">
        <v>784</v>
      </c>
      <c r="K25" s="3">
        <v>781</v>
      </c>
      <c r="L25" s="3">
        <v>773</v>
      </c>
      <c r="M25" s="3">
        <v>772</v>
      </c>
      <c r="N25" s="3">
        <v>767</v>
      </c>
      <c r="O25" s="3">
        <v>766</v>
      </c>
      <c r="P25" s="28">
        <v>767</v>
      </c>
      <c r="Q25" s="28">
        <v>768</v>
      </c>
      <c r="R25" s="66">
        <v>766</v>
      </c>
      <c r="S25" s="66">
        <v>767</v>
      </c>
      <c r="T25" s="245">
        <v>763</v>
      </c>
    </row>
    <row r="26" spans="1:20" x14ac:dyDescent="0.3">
      <c r="A26" s="303"/>
      <c r="B26" s="26" t="s">
        <v>5</v>
      </c>
      <c r="C26" s="2" t="s">
        <v>0</v>
      </c>
      <c r="D26" s="3">
        <v>58</v>
      </c>
      <c r="E26" s="3">
        <v>58</v>
      </c>
      <c r="F26" s="100">
        <v>57</v>
      </c>
      <c r="G26" s="100">
        <v>57</v>
      </c>
      <c r="H26" s="195">
        <v>58</v>
      </c>
      <c r="I26" s="115">
        <v>57</v>
      </c>
      <c r="J26" s="3">
        <v>57</v>
      </c>
      <c r="K26" s="3">
        <v>57</v>
      </c>
      <c r="L26" s="3">
        <v>56</v>
      </c>
      <c r="M26" s="3">
        <v>56</v>
      </c>
      <c r="N26" s="3">
        <v>56</v>
      </c>
      <c r="O26" s="3">
        <v>56</v>
      </c>
      <c r="P26" s="28">
        <v>56</v>
      </c>
      <c r="Q26" s="28">
        <v>56</v>
      </c>
      <c r="R26" s="66">
        <v>57</v>
      </c>
      <c r="S26" s="66">
        <v>57</v>
      </c>
      <c r="T26" s="245">
        <v>56</v>
      </c>
    </row>
    <row r="27" spans="1:20" x14ac:dyDescent="0.3">
      <c r="A27" s="303"/>
      <c r="B27" s="26" t="s">
        <v>6</v>
      </c>
      <c r="C27" s="2" t="s">
        <v>0</v>
      </c>
      <c r="D27" s="3">
        <v>150</v>
      </c>
      <c r="E27" s="3">
        <v>150</v>
      </c>
      <c r="F27" s="100">
        <v>151</v>
      </c>
      <c r="G27" s="100">
        <v>151</v>
      </c>
      <c r="H27" s="195">
        <v>149</v>
      </c>
      <c r="I27" s="115">
        <v>151</v>
      </c>
      <c r="J27" s="3">
        <v>149</v>
      </c>
      <c r="K27" s="3">
        <v>149</v>
      </c>
      <c r="L27" s="3">
        <v>149</v>
      </c>
      <c r="M27" s="3">
        <v>147</v>
      </c>
      <c r="N27" s="3">
        <v>147</v>
      </c>
      <c r="O27" s="3">
        <v>146</v>
      </c>
      <c r="P27" s="28">
        <v>144</v>
      </c>
      <c r="Q27" s="28">
        <v>145</v>
      </c>
      <c r="R27" s="66">
        <v>146</v>
      </c>
      <c r="S27" s="66">
        <v>146</v>
      </c>
      <c r="T27" s="245">
        <v>145</v>
      </c>
    </row>
    <row r="28" spans="1:20" x14ac:dyDescent="0.3">
      <c r="A28" s="303"/>
      <c r="B28" s="26" t="s">
        <v>7</v>
      </c>
      <c r="C28" s="2" t="s">
        <v>0</v>
      </c>
      <c r="D28" s="3">
        <v>3604</v>
      </c>
      <c r="E28" s="3">
        <v>3603</v>
      </c>
      <c r="F28" s="100">
        <v>3611</v>
      </c>
      <c r="G28" s="100">
        <v>3622</v>
      </c>
      <c r="H28" s="195">
        <v>3629</v>
      </c>
      <c r="I28" s="115">
        <v>3637</v>
      </c>
      <c r="J28" s="3">
        <v>3604</v>
      </c>
      <c r="K28" s="3">
        <v>3571</v>
      </c>
      <c r="L28" s="3">
        <v>3491</v>
      </c>
      <c r="M28" s="3">
        <v>3462</v>
      </c>
      <c r="N28" s="3">
        <v>3455</v>
      </c>
      <c r="O28" s="3">
        <v>3462</v>
      </c>
      <c r="P28" s="28">
        <v>3463</v>
      </c>
      <c r="Q28" s="28">
        <v>3478</v>
      </c>
      <c r="R28" s="66">
        <v>3473</v>
      </c>
      <c r="S28" s="66">
        <v>3476</v>
      </c>
      <c r="T28" s="245">
        <v>3459</v>
      </c>
    </row>
    <row r="29" spans="1:20" x14ac:dyDescent="0.3">
      <c r="A29" s="303"/>
      <c r="B29" s="26" t="s">
        <v>8</v>
      </c>
      <c r="C29" s="2" t="s">
        <v>0</v>
      </c>
      <c r="D29" s="3">
        <v>1153</v>
      </c>
      <c r="E29" s="3">
        <v>1160</v>
      </c>
      <c r="F29" s="100">
        <v>1168</v>
      </c>
      <c r="G29" s="100">
        <v>1186</v>
      </c>
      <c r="H29" s="195">
        <v>1195</v>
      </c>
      <c r="I29" s="115">
        <v>1200</v>
      </c>
      <c r="J29" s="3">
        <v>1189</v>
      </c>
      <c r="K29" s="3">
        <v>1176</v>
      </c>
      <c r="L29" s="3">
        <v>1161</v>
      </c>
      <c r="M29" s="3">
        <v>1146</v>
      </c>
      <c r="N29" s="3">
        <v>1150</v>
      </c>
      <c r="O29" s="3">
        <v>1147</v>
      </c>
      <c r="P29" s="28">
        <v>1136</v>
      </c>
      <c r="Q29" s="28">
        <v>1138</v>
      </c>
      <c r="R29" s="66">
        <v>1142</v>
      </c>
      <c r="S29" s="66">
        <v>1137</v>
      </c>
      <c r="T29" s="245">
        <v>1143</v>
      </c>
    </row>
    <row r="30" spans="1:20" x14ac:dyDescent="0.3">
      <c r="A30" s="303"/>
      <c r="B30" s="26" t="s">
        <v>9</v>
      </c>
      <c r="C30" s="2" t="s">
        <v>0</v>
      </c>
      <c r="D30" s="3">
        <v>236</v>
      </c>
      <c r="E30" s="3">
        <v>236</v>
      </c>
      <c r="F30" s="100">
        <v>236</v>
      </c>
      <c r="G30" s="100">
        <v>238</v>
      </c>
      <c r="H30" s="195">
        <v>237</v>
      </c>
      <c r="I30" s="115">
        <v>238</v>
      </c>
      <c r="J30" s="3">
        <v>237</v>
      </c>
      <c r="K30" s="3">
        <v>235</v>
      </c>
      <c r="L30" s="3">
        <v>232</v>
      </c>
      <c r="M30" s="3">
        <v>229</v>
      </c>
      <c r="N30" s="3">
        <v>218</v>
      </c>
      <c r="O30" s="3">
        <v>229</v>
      </c>
      <c r="P30" s="28">
        <v>229</v>
      </c>
      <c r="Q30" s="28">
        <v>226</v>
      </c>
      <c r="R30" s="66">
        <v>225</v>
      </c>
      <c r="S30" s="66">
        <v>223</v>
      </c>
      <c r="T30" s="245">
        <v>225</v>
      </c>
    </row>
    <row r="31" spans="1:20" x14ac:dyDescent="0.3">
      <c r="A31" s="303"/>
      <c r="B31" s="26" t="s">
        <v>10</v>
      </c>
      <c r="C31" s="2" t="s">
        <v>0</v>
      </c>
      <c r="D31" s="3">
        <v>185</v>
      </c>
      <c r="E31" s="3">
        <v>188</v>
      </c>
      <c r="F31" s="100">
        <v>190</v>
      </c>
      <c r="G31" s="100">
        <v>192</v>
      </c>
      <c r="H31" s="195">
        <v>192</v>
      </c>
      <c r="I31" s="115">
        <v>194</v>
      </c>
      <c r="J31" s="3">
        <v>194</v>
      </c>
      <c r="K31" s="3">
        <v>196</v>
      </c>
      <c r="L31" s="3">
        <v>195</v>
      </c>
      <c r="M31" s="3">
        <v>192</v>
      </c>
      <c r="N31" s="3">
        <v>194</v>
      </c>
      <c r="O31" s="3">
        <v>196</v>
      </c>
      <c r="P31" s="28">
        <v>197</v>
      </c>
      <c r="Q31" s="28">
        <v>200</v>
      </c>
      <c r="R31" s="66">
        <v>200</v>
      </c>
      <c r="S31" s="66">
        <v>202</v>
      </c>
      <c r="T31" s="245">
        <v>206</v>
      </c>
    </row>
    <row r="32" spans="1:20" ht="17.25" thickBot="1" x14ac:dyDescent="0.35">
      <c r="A32" s="303"/>
      <c r="B32" s="9" t="s">
        <v>11</v>
      </c>
      <c r="C32" s="35" t="s">
        <v>0</v>
      </c>
      <c r="D32" s="36">
        <v>34</v>
      </c>
      <c r="E32" s="36">
        <v>33</v>
      </c>
      <c r="F32" s="101">
        <v>44</v>
      </c>
      <c r="G32" s="101">
        <v>44</v>
      </c>
      <c r="H32" s="196">
        <v>46</v>
      </c>
      <c r="I32" s="116">
        <v>46</v>
      </c>
      <c r="J32" s="36">
        <v>46</v>
      </c>
      <c r="K32" s="36">
        <v>46</v>
      </c>
      <c r="L32" s="36">
        <v>48</v>
      </c>
      <c r="M32" s="36">
        <v>50</v>
      </c>
      <c r="N32" s="36">
        <v>53</v>
      </c>
      <c r="O32" s="36">
        <v>58</v>
      </c>
      <c r="P32" s="37">
        <v>60</v>
      </c>
      <c r="Q32" s="37">
        <v>60</v>
      </c>
      <c r="R32" s="83">
        <v>63</v>
      </c>
      <c r="S32" s="67">
        <v>64</v>
      </c>
      <c r="T32" s="246">
        <v>63</v>
      </c>
    </row>
    <row r="33" spans="1:20" x14ac:dyDescent="0.3">
      <c r="A33" s="303"/>
      <c r="B33" s="297" t="s">
        <v>25</v>
      </c>
      <c r="C33" s="13" t="s">
        <v>0</v>
      </c>
      <c r="D33" s="15">
        <f t="shared" ref="D33:S33" si="26">D22+D23+D24+D25+D26+D27+D28+D29+D30+D31+D32</f>
        <v>6715</v>
      </c>
      <c r="E33" s="15">
        <f t="shared" si="26"/>
        <v>6727</v>
      </c>
      <c r="F33" s="68">
        <f t="shared" si="26"/>
        <v>6758</v>
      </c>
      <c r="G33" s="86">
        <f t="shared" si="26"/>
        <v>6799</v>
      </c>
      <c r="H33" s="197">
        <f t="shared" si="26"/>
        <v>6818</v>
      </c>
      <c r="I33" s="117">
        <f t="shared" si="26"/>
        <v>6841</v>
      </c>
      <c r="J33" s="15">
        <f t="shared" si="26"/>
        <v>6797</v>
      </c>
      <c r="K33" s="15">
        <f t="shared" si="26"/>
        <v>6748</v>
      </c>
      <c r="L33" s="15">
        <f t="shared" si="26"/>
        <v>6638</v>
      </c>
      <c r="M33" s="15">
        <f t="shared" si="26"/>
        <v>6583</v>
      </c>
      <c r="N33" s="15">
        <f t="shared" si="26"/>
        <v>6565</v>
      </c>
      <c r="O33" s="15">
        <f t="shared" si="26"/>
        <v>6583</v>
      </c>
      <c r="P33" s="15">
        <f t="shared" si="26"/>
        <v>6576</v>
      </c>
      <c r="Q33" s="85">
        <f t="shared" si="26"/>
        <v>6594</v>
      </c>
      <c r="R33" s="86">
        <f t="shared" si="26"/>
        <v>6594</v>
      </c>
      <c r="S33" s="86">
        <f t="shared" si="26"/>
        <v>6601</v>
      </c>
      <c r="T33" s="248">
        <f>SUM(T22:T32)</f>
        <v>6604</v>
      </c>
    </row>
    <row r="34" spans="1:20" ht="17.25" thickBot="1" x14ac:dyDescent="0.35">
      <c r="A34" s="304"/>
      <c r="B34" s="298"/>
      <c r="C34" s="14" t="s">
        <v>48</v>
      </c>
      <c r="D34" s="14"/>
      <c r="E34" s="61">
        <f>(E33-D33)/D33</f>
        <v>1.7870439314966492E-3</v>
      </c>
      <c r="F34" s="69">
        <f t="shared" ref="F34:T34" si="27">(F33-E33)/E33</f>
        <v>4.608294930875576E-3</v>
      </c>
      <c r="G34" s="88">
        <f t="shared" si="27"/>
        <v>6.0668836934004147E-3</v>
      </c>
      <c r="H34" s="198">
        <f t="shared" si="27"/>
        <v>2.7945286071481101E-3</v>
      </c>
      <c r="I34" s="118">
        <f t="shared" si="27"/>
        <v>3.3734232912877677E-3</v>
      </c>
      <c r="J34" s="61">
        <f t="shared" si="27"/>
        <v>-6.4318082151732202E-3</v>
      </c>
      <c r="K34" s="61">
        <f t="shared" si="27"/>
        <v>-7.2090628218331619E-3</v>
      </c>
      <c r="L34" s="61">
        <f t="shared" si="27"/>
        <v>-1.6301126259632485E-2</v>
      </c>
      <c r="M34" s="61">
        <f t="shared" si="27"/>
        <v>-8.2856282012654416E-3</v>
      </c>
      <c r="N34" s="61">
        <f t="shared" si="27"/>
        <v>-2.7343156615524835E-3</v>
      </c>
      <c r="O34" s="61">
        <f t="shared" si="27"/>
        <v>2.7418126428027417E-3</v>
      </c>
      <c r="P34" s="61">
        <f t="shared" si="27"/>
        <v>-1.0633449794926325E-3</v>
      </c>
      <c r="Q34" s="87">
        <f t="shared" si="27"/>
        <v>2.7372262773722629E-3</v>
      </c>
      <c r="R34" s="88">
        <f t="shared" si="27"/>
        <v>0</v>
      </c>
      <c r="S34" s="88">
        <f t="shared" si="27"/>
        <v>1.0615711252653928E-3</v>
      </c>
      <c r="T34" s="217">
        <f t="shared" si="27"/>
        <v>4.5447659445538557E-4</v>
      </c>
    </row>
    <row r="35" spans="1:20" x14ac:dyDescent="0.3">
      <c r="A35" s="302" t="s">
        <v>13</v>
      </c>
      <c r="B35" s="25" t="s">
        <v>1</v>
      </c>
      <c r="C35" s="10" t="s">
        <v>14</v>
      </c>
      <c r="D35" s="39">
        <v>80.447286669999045</v>
      </c>
      <c r="E35" s="39">
        <v>61.519855507763502</v>
      </c>
      <c r="F35" s="103">
        <v>76.352736268275734</v>
      </c>
      <c r="G35" s="103">
        <v>78.433131354604271</v>
      </c>
      <c r="H35" s="200">
        <v>76.744263043352461</v>
      </c>
      <c r="I35" s="120">
        <v>76.782339390759063</v>
      </c>
      <c r="J35" s="40">
        <v>75.802614649517849</v>
      </c>
      <c r="K35" s="40">
        <v>79.851227896578507</v>
      </c>
      <c r="L35" s="40">
        <v>79.432187204956492</v>
      </c>
      <c r="M35" s="40">
        <v>82.594969466957821</v>
      </c>
      <c r="N35" s="40">
        <v>79.428490186011601</v>
      </c>
      <c r="O35" s="40">
        <v>76.90060157710279</v>
      </c>
      <c r="P35" s="41">
        <v>77.260803448167493</v>
      </c>
      <c r="Q35" s="41">
        <v>71.3</v>
      </c>
      <c r="R35" s="94">
        <v>73.993116437233937</v>
      </c>
      <c r="S35" s="63">
        <v>79.142137885248928</v>
      </c>
      <c r="T35" s="257">
        <v>79.5</v>
      </c>
    </row>
    <row r="36" spans="1:20" x14ac:dyDescent="0.3">
      <c r="A36" s="305"/>
      <c r="B36" s="26" t="s">
        <v>2</v>
      </c>
      <c r="C36" s="2" t="s">
        <v>14</v>
      </c>
      <c r="D36" s="29">
        <v>76.230314960629926</v>
      </c>
      <c r="E36" s="29">
        <v>48.163007270163156</v>
      </c>
      <c r="F36" s="104">
        <v>61.857611468837327</v>
      </c>
      <c r="G36" s="104">
        <v>62.233947945692769</v>
      </c>
      <c r="H36" s="201">
        <v>75.084594835262692</v>
      </c>
      <c r="I36" s="121">
        <v>71.893596762675543</v>
      </c>
      <c r="J36" s="30">
        <v>78.839212946792415</v>
      </c>
      <c r="K36" s="30">
        <v>73.198103582788207</v>
      </c>
      <c r="L36" s="30">
        <v>83.200543511827561</v>
      </c>
      <c r="M36" s="30">
        <v>80.066742148858822</v>
      </c>
      <c r="N36" s="30">
        <v>72.938214480130654</v>
      </c>
      <c r="O36" s="30">
        <v>64.602998334258743</v>
      </c>
      <c r="P36" s="31">
        <v>42.908054169636493</v>
      </c>
      <c r="Q36" s="31">
        <v>46</v>
      </c>
      <c r="R36" s="70">
        <v>45.153957429220917</v>
      </c>
      <c r="S36" s="70">
        <v>47.766732007840943</v>
      </c>
      <c r="T36" s="258">
        <v>57.1</v>
      </c>
    </row>
    <row r="37" spans="1:20" x14ac:dyDescent="0.3">
      <c r="A37" s="305" t="s">
        <v>44</v>
      </c>
      <c r="B37" s="26" t="s">
        <v>3</v>
      </c>
      <c r="C37" s="2" t="s">
        <v>14</v>
      </c>
      <c r="D37" s="29">
        <v>75.007560534680977</v>
      </c>
      <c r="E37" s="29">
        <v>71.095197556212128</v>
      </c>
      <c r="F37" s="104">
        <v>79.655715854271108</v>
      </c>
      <c r="G37" s="104">
        <v>78.060000882551321</v>
      </c>
      <c r="H37" s="201">
        <v>68.852998468143042</v>
      </c>
      <c r="I37" s="121">
        <v>69.528402392974868</v>
      </c>
      <c r="J37" s="30">
        <v>70.450996337411965</v>
      </c>
      <c r="K37" s="30">
        <v>70.841241720402891</v>
      </c>
      <c r="L37" s="30">
        <v>74.352282706130197</v>
      </c>
      <c r="M37" s="30">
        <v>67.338378065116572</v>
      </c>
      <c r="N37" s="30">
        <v>73.104097855938505</v>
      </c>
      <c r="O37" s="30">
        <v>64.270668300598672</v>
      </c>
      <c r="P37" s="31">
        <v>68.291550349030913</v>
      </c>
      <c r="Q37" s="31">
        <v>69.3</v>
      </c>
      <c r="R37" s="70">
        <v>70.658290821437191</v>
      </c>
      <c r="S37" s="70">
        <v>67.375388942808883</v>
      </c>
      <c r="T37" s="258">
        <v>64.5</v>
      </c>
    </row>
    <row r="38" spans="1:20" x14ac:dyDescent="0.3">
      <c r="A38" s="305"/>
      <c r="B38" s="26" t="s">
        <v>4</v>
      </c>
      <c r="C38" s="2" t="s">
        <v>14</v>
      </c>
      <c r="D38" s="29">
        <v>70.060642383430832</v>
      </c>
      <c r="E38" s="29">
        <v>75.788580048461327</v>
      </c>
      <c r="F38" s="104">
        <v>69.965915174661617</v>
      </c>
      <c r="G38" s="104">
        <v>75.463958644590008</v>
      </c>
      <c r="H38" s="201">
        <v>72.892702619803728</v>
      </c>
      <c r="I38" s="121">
        <v>67.232948298389317</v>
      </c>
      <c r="J38" s="30">
        <v>71.661620335989866</v>
      </c>
      <c r="K38" s="30">
        <v>67.674328280536727</v>
      </c>
      <c r="L38" s="30">
        <v>70.016631475745456</v>
      </c>
      <c r="M38" s="30">
        <v>70.449463568221603</v>
      </c>
      <c r="N38" s="30">
        <v>69.583156062177025</v>
      </c>
      <c r="O38" s="30">
        <v>67.866194676304161</v>
      </c>
      <c r="P38" s="31">
        <v>65.984334972415297</v>
      </c>
      <c r="Q38" s="31">
        <v>68.7</v>
      </c>
      <c r="R38" s="70">
        <v>71.551126168653127</v>
      </c>
      <c r="S38" s="70">
        <v>67.51514489367429</v>
      </c>
      <c r="T38" s="258">
        <v>61.3</v>
      </c>
    </row>
    <row r="39" spans="1:20" x14ac:dyDescent="0.3">
      <c r="A39" s="305"/>
      <c r="B39" s="26" t="s">
        <v>5</v>
      </c>
      <c r="C39" s="2" t="s">
        <v>14</v>
      </c>
      <c r="D39" s="29">
        <v>80.275126430433048</v>
      </c>
      <c r="E39" s="29">
        <v>20</v>
      </c>
      <c r="F39" s="104">
        <v>85.65012319605772</v>
      </c>
      <c r="G39" s="104">
        <v>78.962721461970744</v>
      </c>
      <c r="H39" s="201">
        <v>78.433517403165652</v>
      </c>
      <c r="I39" s="121">
        <v>74.727773845203842</v>
      </c>
      <c r="J39" s="30">
        <v>62.540476226335528</v>
      </c>
      <c r="K39" s="30">
        <v>76.998960796421528</v>
      </c>
      <c r="L39" s="30">
        <v>70.560823705194025</v>
      </c>
      <c r="M39" s="30">
        <v>72.773352643012316</v>
      </c>
      <c r="N39" s="30">
        <v>68.552808523843993</v>
      </c>
      <c r="O39" s="30">
        <v>84.834780416318694</v>
      </c>
      <c r="P39" s="31">
        <v>76.180646381242028</v>
      </c>
      <c r="Q39" s="31">
        <v>76.7</v>
      </c>
      <c r="R39" s="70">
        <v>62.786157075218426</v>
      </c>
      <c r="S39" s="70">
        <v>55.737784936789183</v>
      </c>
      <c r="T39" s="258">
        <v>60.7</v>
      </c>
    </row>
    <row r="40" spans="1:20" x14ac:dyDescent="0.3">
      <c r="A40" s="305"/>
      <c r="B40" s="26" t="s">
        <v>6</v>
      </c>
      <c r="C40" s="2" t="s">
        <v>14</v>
      </c>
      <c r="D40" s="29">
        <v>87.140933923982956</v>
      </c>
      <c r="E40" s="29">
        <v>76.846345370062011</v>
      </c>
      <c r="F40" s="104">
        <v>88.691323662877465</v>
      </c>
      <c r="G40" s="104">
        <v>90.883518958950646</v>
      </c>
      <c r="H40" s="201">
        <v>90.076281042204513</v>
      </c>
      <c r="I40" s="121">
        <v>88.591539188172405</v>
      </c>
      <c r="J40" s="30">
        <v>85.850720066157407</v>
      </c>
      <c r="K40" s="30">
        <v>87.83814768149422</v>
      </c>
      <c r="L40" s="30">
        <v>86.045752413411009</v>
      </c>
      <c r="M40" s="30">
        <v>89.962139201711935</v>
      </c>
      <c r="N40" s="30">
        <v>86.907632892468584</v>
      </c>
      <c r="O40" s="30">
        <v>86.660151489509914</v>
      </c>
      <c r="P40" s="31">
        <v>84.773295951413303</v>
      </c>
      <c r="Q40" s="31">
        <v>84.9</v>
      </c>
      <c r="R40" s="70">
        <v>87.560513095879116</v>
      </c>
      <c r="S40" s="70">
        <v>86.155966763363296</v>
      </c>
      <c r="T40" s="258">
        <v>80.400000000000006</v>
      </c>
    </row>
    <row r="41" spans="1:20" x14ac:dyDescent="0.3">
      <c r="A41" s="305"/>
      <c r="B41" s="26" t="s">
        <v>7</v>
      </c>
      <c r="C41" s="2" t="s">
        <v>14</v>
      </c>
      <c r="D41" s="29">
        <v>65.587636005889578</v>
      </c>
      <c r="E41" s="29">
        <v>43.941983747896344</v>
      </c>
      <c r="F41" s="104">
        <v>62.819017146826198</v>
      </c>
      <c r="G41" s="104">
        <v>51.108308021448913</v>
      </c>
      <c r="H41" s="201">
        <v>54.993706955996871</v>
      </c>
      <c r="I41" s="121">
        <v>55.853204710103121</v>
      </c>
      <c r="J41" s="30">
        <v>55.819258813888595</v>
      </c>
      <c r="K41" s="30">
        <v>54.211832209634693</v>
      </c>
      <c r="L41" s="30">
        <v>51.081678262712252</v>
      </c>
      <c r="M41" s="30">
        <v>55.650195352631549</v>
      </c>
      <c r="N41" s="30">
        <v>53.543103564265316</v>
      </c>
      <c r="O41" s="30">
        <v>52.357306075375554</v>
      </c>
      <c r="P41" s="31">
        <v>49.922954771935743</v>
      </c>
      <c r="Q41" s="31">
        <v>49.8</v>
      </c>
      <c r="R41" s="70">
        <v>53.862137641240516</v>
      </c>
      <c r="S41" s="70">
        <v>54.450190288538828</v>
      </c>
      <c r="T41" s="258">
        <v>54.3</v>
      </c>
    </row>
    <row r="42" spans="1:20" x14ac:dyDescent="0.3">
      <c r="A42" s="305"/>
      <c r="B42" s="26" t="s">
        <v>8</v>
      </c>
      <c r="C42" s="2" t="s">
        <v>14</v>
      </c>
      <c r="D42" s="29">
        <v>60.684572182185015</v>
      </c>
      <c r="E42" s="29">
        <v>73.634459515791065</v>
      </c>
      <c r="F42" s="104">
        <v>66.443171910884871</v>
      </c>
      <c r="G42" s="104">
        <v>64.866632394050328</v>
      </c>
      <c r="H42" s="201">
        <v>64.212521973657047</v>
      </c>
      <c r="I42" s="121">
        <v>61.249237330669082</v>
      </c>
      <c r="J42" s="30">
        <v>64.597082518780795</v>
      </c>
      <c r="K42" s="30">
        <v>60.938269960776694</v>
      </c>
      <c r="L42" s="30">
        <v>64.443350834785349</v>
      </c>
      <c r="M42" s="30">
        <v>65.138401671563216</v>
      </c>
      <c r="N42" s="30">
        <v>64.125952606542455</v>
      </c>
      <c r="O42" s="30">
        <v>66.32409454351091</v>
      </c>
      <c r="P42" s="31">
        <v>59.491331208942597</v>
      </c>
      <c r="Q42" s="31">
        <v>62.1</v>
      </c>
      <c r="R42" s="70">
        <v>61.900073183937707</v>
      </c>
      <c r="S42" s="70">
        <v>56.415069227312451</v>
      </c>
      <c r="T42" s="258">
        <v>55.4</v>
      </c>
    </row>
    <row r="43" spans="1:20" x14ac:dyDescent="0.3">
      <c r="A43" s="305"/>
      <c r="B43" s="26" t="s">
        <v>9</v>
      </c>
      <c r="C43" s="2" t="s">
        <v>14</v>
      </c>
      <c r="D43" s="29">
        <v>64.984537452277323</v>
      </c>
      <c r="E43" s="29">
        <v>83.491609210355151</v>
      </c>
      <c r="F43" s="104">
        <v>69.742958130921124</v>
      </c>
      <c r="G43" s="104">
        <v>71.481367567953001</v>
      </c>
      <c r="H43" s="201">
        <v>68.398667139762637</v>
      </c>
      <c r="I43" s="121">
        <v>68.266462837587966</v>
      </c>
      <c r="J43" s="30">
        <v>68.718505117205751</v>
      </c>
      <c r="K43" s="30">
        <v>73.767818387391387</v>
      </c>
      <c r="L43" s="30">
        <v>60.810076432491414</v>
      </c>
      <c r="M43" s="30">
        <v>69.410143800782492</v>
      </c>
      <c r="N43" s="30">
        <v>65.733689312379568</v>
      </c>
      <c r="O43" s="30">
        <v>66.170284407152892</v>
      </c>
      <c r="P43" s="31">
        <v>62.810165028197495</v>
      </c>
      <c r="Q43" s="31">
        <v>62.6</v>
      </c>
      <c r="R43" s="70">
        <v>64.828356876731021</v>
      </c>
      <c r="S43" s="70">
        <v>54.997177165524157</v>
      </c>
      <c r="T43" s="258">
        <v>49.7</v>
      </c>
    </row>
    <row r="44" spans="1:20" ht="17.25" thickBot="1" x14ac:dyDescent="0.35">
      <c r="A44" s="305"/>
      <c r="B44" s="9" t="s">
        <v>10</v>
      </c>
      <c r="C44" s="35" t="s">
        <v>14</v>
      </c>
      <c r="D44" s="42">
        <v>71.160094402656881</v>
      </c>
      <c r="E44" s="42">
        <v>45.524431339511366</v>
      </c>
      <c r="F44" s="105">
        <v>69.398063869906068</v>
      </c>
      <c r="G44" s="105">
        <v>71.649914882696692</v>
      </c>
      <c r="H44" s="202">
        <v>60.555955257993908</v>
      </c>
      <c r="I44" s="122">
        <v>65.884126860311426</v>
      </c>
      <c r="J44" s="43">
        <v>65.695646751320496</v>
      </c>
      <c r="K44" s="43">
        <v>70.500448939733801</v>
      </c>
      <c r="L44" s="43">
        <v>68.881458461808293</v>
      </c>
      <c r="M44" s="43">
        <v>72.489453280597644</v>
      </c>
      <c r="N44" s="43">
        <v>76.17169278754551</v>
      </c>
      <c r="O44" s="43">
        <v>78.429953652805523</v>
      </c>
      <c r="P44" s="44">
        <v>75.538029300873049</v>
      </c>
      <c r="Q44" s="44">
        <v>75.599999999999994</v>
      </c>
      <c r="R44" s="95">
        <v>71.958013595612258</v>
      </c>
      <c r="S44" s="71">
        <v>67.841921923902675</v>
      </c>
      <c r="T44" s="259">
        <v>66.8</v>
      </c>
    </row>
    <row r="45" spans="1:20" s="18" customFormat="1" x14ac:dyDescent="0.3">
      <c r="A45" s="305"/>
      <c r="B45" s="308" t="s">
        <v>22</v>
      </c>
      <c r="C45" s="21" t="s">
        <v>23</v>
      </c>
      <c r="D45" s="47">
        <v>67.03237993217499</v>
      </c>
      <c r="E45" s="47">
        <v>60.577833227657131</v>
      </c>
      <c r="F45" s="106">
        <v>66.871354690940649</v>
      </c>
      <c r="G45" s="193">
        <v>61.260536730883231</v>
      </c>
      <c r="H45" s="203">
        <v>62.34631903419681</v>
      </c>
      <c r="I45" s="123">
        <v>61.563275745365388</v>
      </c>
      <c r="J45" s="48">
        <v>62.543621042232125</v>
      </c>
      <c r="K45" s="48">
        <v>61.019689516178907</v>
      </c>
      <c r="L45" s="48">
        <v>59.421086596751238</v>
      </c>
      <c r="M45" s="48">
        <v>62.776177537111131</v>
      </c>
      <c r="N45" s="48">
        <v>61.330128005566664</v>
      </c>
      <c r="O45" s="48">
        <v>60.482538595320754</v>
      </c>
      <c r="P45" s="49">
        <v>57.570305553246456</v>
      </c>
      <c r="Q45" s="49">
        <v>58.4</v>
      </c>
      <c r="R45" s="72">
        <v>61.13134031986958</v>
      </c>
      <c r="S45" s="72">
        <v>59.299278633008335</v>
      </c>
      <c r="T45" s="260">
        <v>57.526000000000003</v>
      </c>
    </row>
    <row r="46" spans="1:20" s="18" customFormat="1" ht="17.25" thickBot="1" x14ac:dyDescent="0.35">
      <c r="A46" s="306"/>
      <c r="B46" s="309"/>
      <c r="C46" s="14" t="s">
        <v>48</v>
      </c>
      <c r="D46" s="22"/>
      <c r="E46" s="61">
        <f>(E45-D45)/D45</f>
        <v>-9.6289982707591898E-2</v>
      </c>
      <c r="F46" s="69">
        <f t="shared" ref="F46:T46" si="28">(F45-E45)/E45</f>
        <v>0.1038914917876293</v>
      </c>
      <c r="G46" s="88">
        <f t="shared" si="28"/>
        <v>-8.3904655229267239E-2</v>
      </c>
      <c r="H46" s="198">
        <f t="shared" si="28"/>
        <v>1.7724008982869459E-2</v>
      </c>
      <c r="I46" s="118">
        <f t="shared" si="28"/>
        <v>-1.2559575303907271E-2</v>
      </c>
      <c r="J46" s="61">
        <f t="shared" si="28"/>
        <v>1.5924189949241607E-2</v>
      </c>
      <c r="K46" s="61">
        <f t="shared" si="28"/>
        <v>-2.4365898562607916E-2</v>
      </c>
      <c r="L46" s="61">
        <f t="shared" si="28"/>
        <v>-2.6198149025386506E-2</v>
      </c>
      <c r="M46" s="61">
        <f t="shared" si="28"/>
        <v>5.6462968493466228E-2</v>
      </c>
      <c r="N46" s="61">
        <f t="shared" si="28"/>
        <v>-2.3035004491785319E-2</v>
      </c>
      <c r="O46" s="61">
        <f t="shared" si="28"/>
        <v>-1.3820114808320268E-2</v>
      </c>
      <c r="P46" s="61">
        <f t="shared" si="28"/>
        <v>-4.8149980303564904E-2</v>
      </c>
      <c r="Q46" s="87">
        <f t="shared" si="28"/>
        <v>1.4411847197617577E-2</v>
      </c>
      <c r="R46" s="88">
        <f t="shared" si="28"/>
        <v>4.6769526025164057E-2</v>
      </c>
      <c r="S46" s="88">
        <f t="shared" si="28"/>
        <v>-2.9969270709181029E-2</v>
      </c>
      <c r="T46" s="217">
        <f t="shared" si="28"/>
        <v>-2.9903882035105467E-2</v>
      </c>
    </row>
    <row r="47" spans="1:20" ht="16.5" customHeight="1" x14ac:dyDescent="0.3">
      <c r="A47" s="302" t="s">
        <v>15</v>
      </c>
      <c r="B47" s="25" t="s">
        <v>1</v>
      </c>
      <c r="C47" s="10" t="s">
        <v>35</v>
      </c>
      <c r="D47" s="17">
        <v>452.72283068783076</v>
      </c>
      <c r="E47" s="17">
        <v>411.77100529100539</v>
      </c>
      <c r="F47" s="107">
        <v>453.23164021164018</v>
      </c>
      <c r="G47" s="107">
        <v>475.04592592592599</v>
      </c>
      <c r="H47" s="204">
        <v>464.81695767195765</v>
      </c>
      <c r="I47" s="124">
        <v>467.21941798941799</v>
      </c>
      <c r="J47" s="45">
        <v>464.30886243386243</v>
      </c>
      <c r="K47" s="45">
        <v>461.81664021164016</v>
      </c>
      <c r="L47" s="45">
        <v>453.71108465608472</v>
      </c>
      <c r="M47" s="45">
        <v>484.86076719576727</v>
      </c>
      <c r="N47" s="45">
        <v>465.55759259259298</v>
      </c>
      <c r="O47" s="45">
        <v>450.5254497354498</v>
      </c>
      <c r="P47" s="46">
        <v>441.54473544973553</v>
      </c>
      <c r="Q47" s="46">
        <v>419</v>
      </c>
      <c r="R47" s="73">
        <v>438.45552910052919</v>
      </c>
      <c r="S47" s="73">
        <v>488.57021164021171</v>
      </c>
      <c r="T47" s="244">
        <v>599</v>
      </c>
    </row>
    <row r="48" spans="1:20" x14ac:dyDescent="0.3">
      <c r="A48" s="305"/>
      <c r="B48" s="25" t="s">
        <v>2</v>
      </c>
      <c r="C48" s="10" t="s">
        <v>35</v>
      </c>
      <c r="D48" s="17">
        <v>139.41</v>
      </c>
      <c r="E48" s="17">
        <v>129.86000000000001</v>
      </c>
      <c r="F48" s="107">
        <v>101.83</v>
      </c>
      <c r="G48" s="108">
        <v>104.97</v>
      </c>
      <c r="H48" s="204">
        <v>126.48</v>
      </c>
      <c r="I48" s="124">
        <v>120.81</v>
      </c>
      <c r="J48" s="45">
        <v>135.43</v>
      </c>
      <c r="K48" s="45">
        <v>121.97</v>
      </c>
      <c r="L48" s="45">
        <v>134.71</v>
      </c>
      <c r="M48" s="45">
        <v>134.36000000000001</v>
      </c>
      <c r="N48" s="45">
        <v>107.19</v>
      </c>
      <c r="O48" s="45">
        <v>93.08</v>
      </c>
      <c r="P48" s="46">
        <v>60.2</v>
      </c>
      <c r="Q48" s="32">
        <v>65</v>
      </c>
      <c r="R48" s="64">
        <v>65.55</v>
      </c>
      <c r="S48" s="64">
        <v>68.23</v>
      </c>
      <c r="T48" s="245">
        <v>88</v>
      </c>
    </row>
    <row r="49" spans="1:20" x14ac:dyDescent="0.3">
      <c r="A49" s="305" t="s">
        <v>43</v>
      </c>
      <c r="B49" s="26" t="s">
        <v>3</v>
      </c>
      <c r="C49" s="2" t="s">
        <v>35</v>
      </c>
      <c r="D49" s="4">
        <v>829.10657142857133</v>
      </c>
      <c r="E49" s="4">
        <v>729.98228571428569</v>
      </c>
      <c r="F49" s="108">
        <v>889.42457142857165</v>
      </c>
      <c r="G49" s="108">
        <v>884.48114285714303</v>
      </c>
      <c r="H49" s="205">
        <v>780.15857142857146</v>
      </c>
      <c r="I49" s="125">
        <v>787.81142857142856</v>
      </c>
      <c r="J49" s="5">
        <v>798.26514285714279</v>
      </c>
      <c r="K49" s="5">
        <v>794.25257142857129</v>
      </c>
      <c r="L49" s="5">
        <v>860.97542857142844</v>
      </c>
      <c r="M49" s="5">
        <v>783.47914285714273</v>
      </c>
      <c r="N49" s="5">
        <v>829.36285714285714</v>
      </c>
      <c r="O49" s="5">
        <v>726.61057142857146</v>
      </c>
      <c r="P49" s="32">
        <v>771.19104761904771</v>
      </c>
      <c r="Q49" s="32">
        <v>782</v>
      </c>
      <c r="R49" s="64">
        <v>807.83819047619045</v>
      </c>
      <c r="S49" s="64">
        <v>774.38647619047629</v>
      </c>
      <c r="T49" s="245">
        <v>742</v>
      </c>
    </row>
    <row r="50" spans="1:20" x14ac:dyDescent="0.3">
      <c r="A50" s="305"/>
      <c r="B50" s="26" t="s">
        <v>4</v>
      </c>
      <c r="C50" s="2" t="s">
        <v>35</v>
      </c>
      <c r="D50" s="4">
        <v>3137.9499984848489</v>
      </c>
      <c r="E50" s="4">
        <v>2879.7265704545453</v>
      </c>
      <c r="F50" s="108">
        <v>3180.4843734848487</v>
      </c>
      <c r="G50" s="108">
        <v>3600.4750363636367</v>
      </c>
      <c r="H50" s="205">
        <v>3446.8228204545449</v>
      </c>
      <c r="I50" s="125">
        <v>3191.0855098484844</v>
      </c>
      <c r="J50" s="5">
        <v>3465.1834265151529</v>
      </c>
      <c r="K50" s="5">
        <v>3247.8603015151516</v>
      </c>
      <c r="L50" s="5">
        <v>3368.4019303030304</v>
      </c>
      <c r="M50" s="5">
        <v>3417.5119492424237</v>
      </c>
      <c r="N50" s="5">
        <v>3409.8910780303031</v>
      </c>
      <c r="O50" s="5">
        <v>3372.4146954545454</v>
      </c>
      <c r="P50" s="32">
        <v>3342.4632181818183</v>
      </c>
      <c r="Q50" s="32">
        <v>3574</v>
      </c>
      <c r="R50" s="64">
        <v>3743.4506424242422</v>
      </c>
      <c r="S50" s="64">
        <v>3639.0615136363645</v>
      </c>
      <c r="T50" s="245">
        <v>3261</v>
      </c>
    </row>
    <row r="51" spans="1:20" x14ac:dyDescent="0.3">
      <c r="A51" s="305"/>
      <c r="B51" s="26" t="s">
        <v>5</v>
      </c>
      <c r="C51" s="2" t="s">
        <v>35</v>
      </c>
      <c r="D51" s="4">
        <v>116.27249999999999</v>
      </c>
      <c r="E51" s="4">
        <v>120.1225</v>
      </c>
      <c r="F51" s="108">
        <v>152.08250000000001</v>
      </c>
      <c r="G51" s="108">
        <v>138.05250000000001</v>
      </c>
      <c r="H51" s="205">
        <v>148.7825</v>
      </c>
      <c r="I51" s="125">
        <v>124.0425</v>
      </c>
      <c r="J51" s="5">
        <v>103.8125</v>
      </c>
      <c r="K51" s="5">
        <v>127.8125</v>
      </c>
      <c r="L51" s="5">
        <v>119.24250000000001</v>
      </c>
      <c r="M51" s="5">
        <v>123.1125</v>
      </c>
      <c r="N51" s="5">
        <v>115.9725</v>
      </c>
      <c r="O51" s="5">
        <v>134.5925</v>
      </c>
      <c r="P51" s="32">
        <v>120.8625</v>
      </c>
      <c r="Q51" s="32">
        <v>118</v>
      </c>
      <c r="R51" s="64">
        <v>96.472499999999997</v>
      </c>
      <c r="S51" s="64">
        <v>85.642499999999998</v>
      </c>
      <c r="T51" s="245">
        <v>93</v>
      </c>
    </row>
    <row r="52" spans="1:20" x14ac:dyDescent="0.3">
      <c r="A52" s="305"/>
      <c r="B52" s="26" t="s">
        <v>6</v>
      </c>
      <c r="C52" s="2" t="s">
        <v>35</v>
      </c>
      <c r="D52" s="4">
        <v>1523.0150714285712</v>
      </c>
      <c r="E52" s="4">
        <v>1421.8724999999997</v>
      </c>
      <c r="F52" s="108">
        <v>1568.9636428571432</v>
      </c>
      <c r="G52" s="108">
        <v>1616.2689523809522</v>
      </c>
      <c r="H52" s="205">
        <v>1618.1772380952382</v>
      </c>
      <c r="I52" s="125">
        <v>1573.0863809523808</v>
      </c>
      <c r="J52" s="5">
        <v>1528.5360952380954</v>
      </c>
      <c r="K52" s="5">
        <v>1523.6318095238094</v>
      </c>
      <c r="L52" s="5">
        <v>1508.3752380952378</v>
      </c>
      <c r="M52" s="5">
        <v>1582.1398095238096</v>
      </c>
      <c r="N52" s="5">
        <v>1517.3246666666666</v>
      </c>
      <c r="O52" s="5">
        <v>1595.2238095238095</v>
      </c>
      <c r="P52" s="32">
        <v>1491.2226666666663</v>
      </c>
      <c r="Q52" s="32">
        <v>1529</v>
      </c>
      <c r="R52" s="64">
        <v>1625.612380952381</v>
      </c>
      <c r="S52" s="64">
        <v>1607.9729523809524</v>
      </c>
      <c r="T52" s="245">
        <v>1477</v>
      </c>
    </row>
    <row r="53" spans="1:20" x14ac:dyDescent="0.3">
      <c r="A53" s="305"/>
      <c r="B53" s="26" t="s">
        <v>7</v>
      </c>
      <c r="C53" s="2" t="s">
        <v>35</v>
      </c>
      <c r="D53" s="4">
        <v>14138.397643162394</v>
      </c>
      <c r="E53" s="4">
        <v>13401.380683455434</v>
      </c>
      <c r="F53" s="108">
        <v>12418.80148931624</v>
      </c>
      <c r="G53" s="108">
        <v>10109.182469169722</v>
      </c>
      <c r="H53" s="205">
        <v>10755.516338217345</v>
      </c>
      <c r="I53" s="125">
        <v>10973.138252136752</v>
      </c>
      <c r="J53" s="5">
        <v>10954.064955433454</v>
      </c>
      <c r="K53" s="5">
        <v>11007.091090964588</v>
      </c>
      <c r="L53" s="5">
        <v>10288.992627136751</v>
      </c>
      <c r="M53" s="5">
        <v>10892.963020909643</v>
      </c>
      <c r="N53" s="5">
        <v>10131.723524572648</v>
      </c>
      <c r="O53" s="5">
        <v>10331.315090506712</v>
      </c>
      <c r="P53" s="32">
        <v>9675.5702095543365</v>
      </c>
      <c r="Q53" s="32">
        <v>9454</v>
      </c>
      <c r="R53" s="64">
        <v>10337.835099664226</v>
      </c>
      <c r="S53" s="64">
        <v>10365.909092338219</v>
      </c>
      <c r="T53" s="245">
        <v>10518</v>
      </c>
    </row>
    <row r="54" spans="1:20" x14ac:dyDescent="0.3">
      <c r="A54" s="305"/>
      <c r="B54" s="26" t="s">
        <v>8</v>
      </c>
      <c r="C54" s="2" t="s">
        <v>35</v>
      </c>
      <c r="D54" s="4">
        <v>3361.8281970279722</v>
      </c>
      <c r="E54" s="4">
        <v>3380.3667984265735</v>
      </c>
      <c r="F54" s="108">
        <v>3749.1416935314687</v>
      </c>
      <c r="G54" s="108">
        <v>3674.1182669580421</v>
      </c>
      <c r="H54" s="205">
        <v>3637.4307844405594</v>
      </c>
      <c r="I54" s="125">
        <v>3442.2696655594395</v>
      </c>
      <c r="J54" s="5">
        <v>3651.0138613636354</v>
      </c>
      <c r="K54" s="5">
        <v>3381.8096014568764</v>
      </c>
      <c r="L54" s="5">
        <v>3632.9191818764562</v>
      </c>
      <c r="M54" s="5">
        <v>3615.9665944638691</v>
      </c>
      <c r="N54" s="5">
        <v>3631.4040070512815</v>
      </c>
      <c r="O54" s="5">
        <v>3702.3447762820501</v>
      </c>
      <c r="P54" s="32">
        <v>3237.478482575757</v>
      </c>
      <c r="Q54" s="32">
        <v>3506</v>
      </c>
      <c r="R54" s="64">
        <v>3531.5357553030294</v>
      </c>
      <c r="S54" s="64">
        <v>3156.0572238344989</v>
      </c>
      <c r="T54" s="245">
        <v>3124</v>
      </c>
    </row>
    <row r="55" spans="1:20" x14ac:dyDescent="0.3">
      <c r="A55" s="305"/>
      <c r="B55" s="62" t="s">
        <v>9</v>
      </c>
      <c r="C55" s="35" t="s">
        <v>35</v>
      </c>
      <c r="D55" s="50">
        <v>1407.0020555555552</v>
      </c>
      <c r="E55" s="50">
        <v>1256.6353888888887</v>
      </c>
      <c r="F55" s="109">
        <v>1519.7503888888889</v>
      </c>
      <c r="G55" s="108">
        <v>1564.6820555555555</v>
      </c>
      <c r="H55" s="206">
        <v>1479.6753888888886</v>
      </c>
      <c r="I55" s="126">
        <v>1508.7003888888887</v>
      </c>
      <c r="J55" s="51">
        <v>1493.6953888888891</v>
      </c>
      <c r="K55" s="51">
        <v>1690.2520555555557</v>
      </c>
      <c r="L55" s="51">
        <v>1357.6053888888889</v>
      </c>
      <c r="M55" s="51">
        <v>1567.3020555555552</v>
      </c>
      <c r="N55" s="51">
        <v>1489.5387222222218</v>
      </c>
      <c r="O55" s="51">
        <v>1499.4320555555553</v>
      </c>
      <c r="P55" s="52">
        <v>1379.9520555555555</v>
      </c>
      <c r="Q55" s="32">
        <v>1345</v>
      </c>
      <c r="R55" s="64">
        <v>1429.8003888888886</v>
      </c>
      <c r="S55" s="64">
        <v>1212.9720555555552</v>
      </c>
      <c r="T55" s="245">
        <v>1102</v>
      </c>
    </row>
    <row r="56" spans="1:20" ht="17.25" thickBot="1" x14ac:dyDescent="0.35">
      <c r="A56" s="305"/>
      <c r="B56" s="62" t="s">
        <v>10</v>
      </c>
      <c r="C56" s="35" t="s">
        <v>35</v>
      </c>
      <c r="D56" s="50">
        <v>356.86385999999999</v>
      </c>
      <c r="E56" s="50">
        <v>294.14060999999998</v>
      </c>
      <c r="F56" s="109">
        <v>327.10386</v>
      </c>
      <c r="G56" s="109">
        <v>335.81911000000002</v>
      </c>
      <c r="H56" s="206">
        <v>284.11785999999995</v>
      </c>
      <c r="I56" s="126">
        <v>308.45785999999998</v>
      </c>
      <c r="J56" s="51">
        <v>305.30236000000002</v>
      </c>
      <c r="K56" s="51">
        <v>329.18236000000002</v>
      </c>
      <c r="L56" s="51">
        <v>324.86036000000001</v>
      </c>
      <c r="M56" s="51">
        <v>359.81761</v>
      </c>
      <c r="N56" s="51">
        <v>489.95336000000003</v>
      </c>
      <c r="O56" s="51">
        <v>506.73386000000005</v>
      </c>
      <c r="P56" s="52">
        <v>484.22352666666671</v>
      </c>
      <c r="Q56" s="52">
        <v>485</v>
      </c>
      <c r="R56" s="74">
        <v>461.83302666666668</v>
      </c>
      <c r="S56" s="74">
        <v>332.97427666666664</v>
      </c>
      <c r="T56" s="246">
        <v>323</v>
      </c>
    </row>
    <row r="57" spans="1:20" x14ac:dyDescent="0.3">
      <c r="A57" s="305"/>
      <c r="B57" s="297" t="s">
        <v>25</v>
      </c>
      <c r="C57" s="13" t="s">
        <v>36</v>
      </c>
      <c r="D57" s="23">
        <f t="shared" ref="D57:S57" si="29">D47+D48+D49+D50+D51+D52+D53+D54+D55+D56</f>
        <v>25462.568727775746</v>
      </c>
      <c r="E57" s="23">
        <f t="shared" si="29"/>
        <v>24025.858342230731</v>
      </c>
      <c r="F57" s="75">
        <f t="shared" si="29"/>
        <v>24360.814159718804</v>
      </c>
      <c r="G57" s="97">
        <f t="shared" si="29"/>
        <v>22503.095459210977</v>
      </c>
      <c r="H57" s="207">
        <f t="shared" si="29"/>
        <v>22741.978459197104</v>
      </c>
      <c r="I57" s="127">
        <f t="shared" si="29"/>
        <v>22496.621403946792</v>
      </c>
      <c r="J57" s="23">
        <f t="shared" si="29"/>
        <v>22899.612592730235</v>
      </c>
      <c r="K57" s="23">
        <f t="shared" si="29"/>
        <v>22685.678930656191</v>
      </c>
      <c r="L57" s="23">
        <f t="shared" si="29"/>
        <v>22049.793739527879</v>
      </c>
      <c r="M57" s="23">
        <f t="shared" si="29"/>
        <v>22961.51344974821</v>
      </c>
      <c r="N57" s="23">
        <f t="shared" si="29"/>
        <v>22187.918308278571</v>
      </c>
      <c r="O57" s="23">
        <f t="shared" si="29"/>
        <v>22412.272808486694</v>
      </c>
      <c r="P57" s="23">
        <f t="shared" si="29"/>
        <v>21004.708442269584</v>
      </c>
      <c r="Q57" s="96">
        <f t="shared" si="29"/>
        <v>21277</v>
      </c>
      <c r="R57" s="97">
        <f t="shared" si="29"/>
        <v>22538.383513476154</v>
      </c>
      <c r="S57" s="97">
        <f t="shared" si="29"/>
        <v>21731.776302242943</v>
      </c>
      <c r="T57" s="248">
        <v>21327.315999999999</v>
      </c>
    </row>
    <row r="58" spans="1:20" ht="17.25" thickBot="1" x14ac:dyDescent="0.35">
      <c r="A58" s="306"/>
      <c r="B58" s="298"/>
      <c r="C58" s="14" t="s">
        <v>48</v>
      </c>
      <c r="D58" s="12"/>
      <c r="E58" s="61">
        <f>(E57-D57)/D57</f>
        <v>-5.6424408743089023E-2</v>
      </c>
      <c r="F58" s="69">
        <f t="shared" ref="F58:T58" si="30">(F57-E57)/E57</f>
        <v>1.3941471422867526E-2</v>
      </c>
      <c r="G58" s="88">
        <f t="shared" si="30"/>
        <v>-7.6258481688169913E-2</v>
      </c>
      <c r="H58" s="198">
        <f t="shared" si="30"/>
        <v>1.061556177545106E-2</v>
      </c>
      <c r="I58" s="118">
        <f t="shared" si="30"/>
        <v>-1.0788729559766444E-2</v>
      </c>
      <c r="J58" s="61">
        <f t="shared" si="30"/>
        <v>1.7913409375895965E-2</v>
      </c>
      <c r="K58" s="61">
        <f t="shared" si="30"/>
        <v>-9.3422393591915676E-3</v>
      </c>
      <c r="L58" s="61">
        <f t="shared" si="30"/>
        <v>-2.8030247323522335E-2</v>
      </c>
      <c r="M58" s="61">
        <f t="shared" si="30"/>
        <v>4.1348219443246959E-2</v>
      </c>
      <c r="N58" s="61">
        <f t="shared" si="30"/>
        <v>-3.369094738300546E-2</v>
      </c>
      <c r="O58" s="61">
        <f t="shared" si="30"/>
        <v>1.0111561485441989E-2</v>
      </c>
      <c r="P58" s="61">
        <f t="shared" si="30"/>
        <v>-6.2803285425122854E-2</v>
      </c>
      <c r="Q58" s="87">
        <f t="shared" si="30"/>
        <v>1.2963358119385267E-2</v>
      </c>
      <c r="R58" s="88">
        <f t="shared" si="30"/>
        <v>5.928389873930319E-2</v>
      </c>
      <c r="S58" s="88">
        <f t="shared" si="30"/>
        <v>-3.5788157156475951E-2</v>
      </c>
      <c r="T58" s="217">
        <f t="shared" si="30"/>
        <v>-1.8611469979156709E-2</v>
      </c>
    </row>
    <row r="59" spans="1:20" ht="16.5" customHeight="1" x14ac:dyDescent="0.3">
      <c r="A59" s="302" t="s">
        <v>42</v>
      </c>
      <c r="B59" s="25" t="s">
        <v>1</v>
      </c>
      <c r="C59" s="10" t="s">
        <v>33</v>
      </c>
      <c r="D59" s="19">
        <v>0.86726333333333328</v>
      </c>
      <c r="E59" s="19">
        <v>1.180263333333333</v>
      </c>
      <c r="F59" s="110">
        <v>1.0117077777777777</v>
      </c>
      <c r="G59" s="110">
        <v>0.5043333333333333</v>
      </c>
      <c r="H59" s="208">
        <v>0.45455555555555555</v>
      </c>
      <c r="I59" s="128">
        <v>0.7503333333333333</v>
      </c>
      <c r="J59" s="53">
        <v>0.30133333333333334</v>
      </c>
      <c r="K59" s="53">
        <v>0.66255555555555556</v>
      </c>
      <c r="L59" s="53">
        <v>0.52188888888888896</v>
      </c>
      <c r="M59" s="53">
        <v>0.58155555555555549</v>
      </c>
      <c r="N59" s="53">
        <v>0.78233333333333333</v>
      </c>
      <c r="O59" s="53">
        <v>1.6826666666666665</v>
      </c>
      <c r="P59" s="54">
        <v>0.95588888888888879</v>
      </c>
      <c r="Q59" s="54">
        <v>1</v>
      </c>
      <c r="R59" s="76">
        <v>1.2627777777777778</v>
      </c>
      <c r="S59" s="76">
        <v>1.0818888888888889</v>
      </c>
      <c r="T59" s="244">
        <v>1</v>
      </c>
    </row>
    <row r="60" spans="1:20" x14ac:dyDescent="0.3">
      <c r="A60" s="305"/>
      <c r="B60" s="25" t="s">
        <v>2</v>
      </c>
      <c r="C60" s="10" t="s">
        <v>33</v>
      </c>
      <c r="D60" s="19">
        <v>2.7665999999999999</v>
      </c>
      <c r="E60" s="19">
        <v>1.9955999999999998</v>
      </c>
      <c r="F60" s="110">
        <v>2.3395999999999999</v>
      </c>
      <c r="G60" s="111">
        <v>2.4455999999999998</v>
      </c>
      <c r="H60" s="208">
        <v>2.5646</v>
      </c>
      <c r="I60" s="128">
        <v>2.1875999999999998</v>
      </c>
      <c r="J60" s="53">
        <v>1.9885999999999999</v>
      </c>
      <c r="K60" s="53">
        <v>1.7706</v>
      </c>
      <c r="L60" s="53">
        <v>1.5346</v>
      </c>
      <c r="M60" s="53">
        <v>2.4975999999999998</v>
      </c>
      <c r="N60" s="53">
        <v>2.3815999999999997</v>
      </c>
      <c r="O60" s="53">
        <v>2.3615999999999997</v>
      </c>
      <c r="P60" s="54">
        <v>1.5335999999999999</v>
      </c>
      <c r="Q60" s="33">
        <v>2</v>
      </c>
      <c r="R60" s="77">
        <v>2.2136</v>
      </c>
      <c r="S60" s="77">
        <v>1.8575999999999999</v>
      </c>
      <c r="T60" s="245">
        <v>2</v>
      </c>
    </row>
    <row r="61" spans="1:20" x14ac:dyDescent="0.3">
      <c r="A61" s="305" t="s">
        <v>45</v>
      </c>
      <c r="B61" s="26" t="s">
        <v>3</v>
      </c>
      <c r="C61" s="2" t="s">
        <v>33</v>
      </c>
      <c r="D61" s="6">
        <v>9.8895999999999997</v>
      </c>
      <c r="E61" s="6">
        <v>8.555200000000001</v>
      </c>
      <c r="F61" s="111">
        <v>9.1852</v>
      </c>
      <c r="G61" s="111">
        <v>7.8166000000000002</v>
      </c>
      <c r="H61" s="209">
        <v>6.9652000000000012</v>
      </c>
      <c r="I61" s="129">
        <v>5.4502000000000006</v>
      </c>
      <c r="J61" s="7">
        <v>7.0372000000000003</v>
      </c>
      <c r="K61" s="7">
        <v>8.1766000000000005</v>
      </c>
      <c r="L61" s="7">
        <v>7.2333999999999996</v>
      </c>
      <c r="M61" s="7">
        <v>7.3276000000000003</v>
      </c>
      <c r="N61" s="7">
        <v>7.3630000000000004</v>
      </c>
      <c r="O61" s="7">
        <v>7.8159999999999998</v>
      </c>
      <c r="P61" s="33">
        <v>6.9063999999999997</v>
      </c>
      <c r="Q61" s="33">
        <v>8</v>
      </c>
      <c r="R61" s="77">
        <v>7.6198000000000006</v>
      </c>
      <c r="S61" s="77">
        <v>3.5979999999999999</v>
      </c>
      <c r="T61" s="245">
        <v>5</v>
      </c>
    </row>
    <row r="62" spans="1:20" x14ac:dyDescent="0.3">
      <c r="A62" s="305"/>
      <c r="B62" s="26" t="s">
        <v>4</v>
      </c>
      <c r="C62" s="2" t="s">
        <v>33</v>
      </c>
      <c r="D62" s="6">
        <v>46.943593080808085</v>
      </c>
      <c r="E62" s="6">
        <v>47.399468080808091</v>
      </c>
      <c r="F62" s="111">
        <v>48.518488914141422</v>
      </c>
      <c r="G62" s="111">
        <v>59.539919469696976</v>
      </c>
      <c r="H62" s="209">
        <v>56.999919469696977</v>
      </c>
      <c r="I62" s="129">
        <v>59.927794469696977</v>
      </c>
      <c r="J62" s="7">
        <v>52.830139166666669</v>
      </c>
      <c r="K62" s="7">
        <v>51.864665681818181</v>
      </c>
      <c r="L62" s="7">
        <v>56.569480075757582</v>
      </c>
      <c r="M62" s="7">
        <v>59.578053939393939</v>
      </c>
      <c r="N62" s="7">
        <v>61.153783106060608</v>
      </c>
      <c r="O62" s="7">
        <v>60.301341818181818</v>
      </c>
      <c r="P62" s="33">
        <v>62.507699772727278</v>
      </c>
      <c r="Q62" s="33">
        <v>56</v>
      </c>
      <c r="R62" s="77">
        <v>63.624913787878789</v>
      </c>
      <c r="S62" s="77">
        <v>67.79369977272728</v>
      </c>
      <c r="T62" s="245">
        <v>65</v>
      </c>
    </row>
    <row r="63" spans="1:20" x14ac:dyDescent="0.3">
      <c r="A63" s="305"/>
      <c r="B63" s="26" t="s">
        <v>5</v>
      </c>
      <c r="C63" s="2" t="s">
        <v>33</v>
      </c>
      <c r="D63" s="6">
        <v>1.7509999999999999</v>
      </c>
      <c r="E63" s="6">
        <v>2.4670000000000001</v>
      </c>
      <c r="F63" s="111">
        <v>2.2370000000000001</v>
      </c>
      <c r="G63" s="111">
        <v>1.548</v>
      </c>
      <c r="H63" s="209">
        <v>3.6779999999999999</v>
      </c>
      <c r="I63" s="129">
        <v>2.5030000000000001</v>
      </c>
      <c r="J63" s="7">
        <v>1.0680000000000001</v>
      </c>
      <c r="K63" s="7">
        <v>2.444</v>
      </c>
      <c r="L63" s="7">
        <v>1.633</v>
      </c>
      <c r="M63" s="7">
        <v>1.661</v>
      </c>
      <c r="N63" s="7">
        <v>1.734</v>
      </c>
      <c r="O63" s="7">
        <v>2.5379999999999998</v>
      </c>
      <c r="P63" s="33">
        <v>2.2349999999999999</v>
      </c>
      <c r="Q63" s="33">
        <v>2</v>
      </c>
      <c r="R63" s="77">
        <v>1.6919999999999999</v>
      </c>
      <c r="S63" s="77">
        <v>0.51</v>
      </c>
      <c r="T63" s="245">
        <v>1</v>
      </c>
    </row>
    <row r="64" spans="1:20" x14ac:dyDescent="0.3">
      <c r="A64" s="305"/>
      <c r="B64" s="26" t="s">
        <v>6</v>
      </c>
      <c r="C64" s="2" t="s">
        <v>33</v>
      </c>
      <c r="D64" s="6">
        <v>26.126963095238093</v>
      </c>
      <c r="E64" s="6">
        <v>23.224391666666666</v>
      </c>
      <c r="F64" s="111">
        <v>29.829991666666665</v>
      </c>
      <c r="G64" s="111">
        <v>24.694599999999998</v>
      </c>
      <c r="H64" s="209">
        <v>24.131799999999998</v>
      </c>
      <c r="I64" s="129">
        <v>26.0868</v>
      </c>
      <c r="J64" s="7">
        <v>21.574399999999997</v>
      </c>
      <c r="K64" s="7">
        <v>34.541599999999995</v>
      </c>
      <c r="L64" s="7">
        <v>21.893799999999999</v>
      </c>
      <c r="M64" s="7">
        <v>27.641000000000005</v>
      </c>
      <c r="N64" s="7">
        <v>24.762599999999999</v>
      </c>
      <c r="O64" s="7">
        <v>25.167600000000004</v>
      </c>
      <c r="P64" s="33">
        <v>22.352</v>
      </c>
      <c r="Q64" s="33">
        <v>25</v>
      </c>
      <c r="R64" s="77">
        <v>24.1982</v>
      </c>
      <c r="S64" s="77">
        <v>25.3184</v>
      </c>
      <c r="T64" s="245">
        <v>25</v>
      </c>
    </row>
    <row r="65" spans="1:20" x14ac:dyDescent="0.3">
      <c r="A65" s="305"/>
      <c r="B65" s="26" t="s">
        <v>7</v>
      </c>
      <c r="C65" s="2" t="s">
        <v>33</v>
      </c>
      <c r="D65" s="6">
        <v>184.18985837530522</v>
      </c>
      <c r="E65" s="6">
        <v>160.50039683684375</v>
      </c>
      <c r="F65" s="111">
        <v>174.01152504197194</v>
      </c>
      <c r="G65" s="111">
        <v>150.7676317269536</v>
      </c>
      <c r="H65" s="209">
        <v>165.59197574404763</v>
      </c>
      <c r="I65" s="129">
        <v>171.61715980998167</v>
      </c>
      <c r="J65" s="7">
        <v>163.05706915064107</v>
      </c>
      <c r="K65" s="7">
        <v>127.89003709935896</v>
      </c>
      <c r="L65" s="7">
        <v>131.1180874656593</v>
      </c>
      <c r="M65" s="7">
        <v>149.0610764766484</v>
      </c>
      <c r="N65" s="7">
        <v>134.20573490155678</v>
      </c>
      <c r="O65" s="7">
        <v>202.67175230082418</v>
      </c>
      <c r="P65" s="33">
        <v>124.21844231913919</v>
      </c>
      <c r="Q65" s="33">
        <v>144</v>
      </c>
      <c r="R65" s="77">
        <v>141.23528297847986</v>
      </c>
      <c r="S65" s="77">
        <v>143.38138920558612</v>
      </c>
      <c r="T65" s="245">
        <v>213</v>
      </c>
    </row>
    <row r="66" spans="1:20" x14ac:dyDescent="0.3">
      <c r="A66" s="305"/>
      <c r="B66" s="26" t="s">
        <v>8</v>
      </c>
      <c r="C66" s="2" t="s">
        <v>33</v>
      </c>
      <c r="D66" s="6">
        <v>105.41308628205128</v>
      </c>
      <c r="E66" s="6">
        <v>95.198086282051264</v>
      </c>
      <c r="F66" s="111">
        <v>107.61994525641025</v>
      </c>
      <c r="G66" s="111">
        <v>114.78802217948717</v>
      </c>
      <c r="H66" s="209">
        <v>111.1399935897436</v>
      </c>
      <c r="I66" s="129">
        <v>97.741993589743601</v>
      </c>
      <c r="J66" s="7">
        <v>101.3189935897436</v>
      </c>
      <c r="K66" s="7">
        <v>101.24260897435897</v>
      </c>
      <c r="L66" s="7">
        <v>104.47407051282052</v>
      </c>
      <c r="M66" s="7">
        <v>114.94299358974359</v>
      </c>
      <c r="N66" s="7">
        <v>102.8463782051282</v>
      </c>
      <c r="O66" s="7">
        <v>109.97937820512821</v>
      </c>
      <c r="P66" s="33">
        <v>105.75868589743591</v>
      </c>
      <c r="Q66" s="33">
        <v>110</v>
      </c>
      <c r="R66" s="77">
        <v>115.68876282051281</v>
      </c>
      <c r="S66" s="77">
        <v>91.284993589743593</v>
      </c>
      <c r="T66" s="245">
        <v>89</v>
      </c>
    </row>
    <row r="67" spans="1:20" x14ac:dyDescent="0.3">
      <c r="A67" s="305"/>
      <c r="B67" s="62" t="s">
        <v>9</v>
      </c>
      <c r="C67" s="35" t="s">
        <v>33</v>
      </c>
      <c r="D67" s="55">
        <v>44.589311388888881</v>
      </c>
      <c r="E67" s="55">
        <v>42.447644722222229</v>
      </c>
      <c r="F67" s="112">
        <v>43.532311388888886</v>
      </c>
      <c r="G67" s="111">
        <v>41.650978055555555</v>
      </c>
      <c r="H67" s="210">
        <v>35.675644722222223</v>
      </c>
      <c r="I67" s="130">
        <v>42.764644722222229</v>
      </c>
      <c r="J67" s="56">
        <v>37.070250000000001</v>
      </c>
      <c r="K67" s="56">
        <v>31.109250000000003</v>
      </c>
      <c r="L67" s="56">
        <v>33.319249999999997</v>
      </c>
      <c r="M67" s="56">
        <v>40.441916666666671</v>
      </c>
      <c r="N67" s="56">
        <v>35.41191666666667</v>
      </c>
      <c r="O67" s="56">
        <v>38.547583333333336</v>
      </c>
      <c r="P67" s="57">
        <v>35.953249999999997</v>
      </c>
      <c r="Q67" s="33">
        <v>34</v>
      </c>
      <c r="R67" s="77">
        <v>35.462249999999997</v>
      </c>
      <c r="S67" s="77">
        <v>24.026916666666665</v>
      </c>
      <c r="T67" s="245">
        <v>20</v>
      </c>
    </row>
    <row r="68" spans="1:20" ht="17.25" thickBot="1" x14ac:dyDescent="0.35">
      <c r="A68" s="305"/>
      <c r="B68" s="62" t="s">
        <v>10</v>
      </c>
      <c r="C68" s="35" t="s">
        <v>33</v>
      </c>
      <c r="D68" s="55">
        <v>2.5499000000000001</v>
      </c>
      <c r="E68" s="55">
        <v>2.0747</v>
      </c>
      <c r="F68" s="112">
        <v>2.6858</v>
      </c>
      <c r="G68" s="112">
        <v>2.8164000000000002</v>
      </c>
      <c r="H68" s="210">
        <v>3.0415999999999999</v>
      </c>
      <c r="I68" s="130">
        <v>2.9423000000000004</v>
      </c>
      <c r="J68" s="56">
        <v>3.1613000000000002</v>
      </c>
      <c r="K68" s="56">
        <v>3.5569000000000002</v>
      </c>
      <c r="L68" s="56">
        <v>2.8311999999999999</v>
      </c>
      <c r="M68" s="56">
        <v>3.1074000000000002</v>
      </c>
      <c r="N68" s="56">
        <v>3.69</v>
      </c>
      <c r="O68" s="56">
        <v>3.8441999999999998</v>
      </c>
      <c r="P68" s="57">
        <v>3.2756999999999996</v>
      </c>
      <c r="Q68" s="57">
        <v>3</v>
      </c>
      <c r="R68" s="78">
        <v>3.3254000000000001</v>
      </c>
      <c r="S68" s="78">
        <v>3.2814000000000001</v>
      </c>
      <c r="T68" s="246">
        <v>2</v>
      </c>
    </row>
    <row r="69" spans="1:20" x14ac:dyDescent="0.3">
      <c r="A69" s="305"/>
      <c r="B69" s="297" t="s">
        <v>25</v>
      </c>
      <c r="C69" s="13" t="s">
        <v>32</v>
      </c>
      <c r="D69" s="23">
        <f t="shared" ref="D69:R69" si="31">D59+D60+D61+D62+D63+D64+D65+D66+D67+D68</f>
        <v>425.08717555562487</v>
      </c>
      <c r="E69" s="23">
        <f t="shared" si="31"/>
        <v>385.04275092192529</v>
      </c>
      <c r="F69" s="75">
        <f t="shared" si="31"/>
        <v>420.97157004585694</v>
      </c>
      <c r="G69" s="97">
        <f t="shared" si="31"/>
        <v>406.57208476502666</v>
      </c>
      <c r="H69" s="207">
        <f t="shared" si="31"/>
        <v>410.24328908126597</v>
      </c>
      <c r="I69" s="127">
        <f t="shared" si="31"/>
        <v>411.97182592497774</v>
      </c>
      <c r="J69" s="23">
        <f t="shared" si="31"/>
        <v>389.40728524038468</v>
      </c>
      <c r="K69" s="23">
        <f t="shared" si="31"/>
        <v>363.2588173110916</v>
      </c>
      <c r="L69" s="23">
        <f t="shared" si="31"/>
        <v>361.1287769431263</v>
      </c>
      <c r="M69" s="23">
        <f t="shared" si="31"/>
        <v>406.84019622800815</v>
      </c>
      <c r="N69" s="23">
        <f t="shared" si="31"/>
        <v>374.33134621274559</v>
      </c>
      <c r="O69" s="23">
        <f t="shared" si="31"/>
        <v>454.91012232413425</v>
      </c>
      <c r="P69" s="23">
        <f t="shared" si="31"/>
        <v>365.69666687819125</v>
      </c>
      <c r="Q69" s="96">
        <f t="shared" si="31"/>
        <v>385</v>
      </c>
      <c r="R69" s="97">
        <f t="shared" si="31"/>
        <v>396.32298736464918</v>
      </c>
      <c r="S69" s="97">
        <f t="shared" ref="S69" si="32">S59+S60+S61+S62+S63+S64+S65+S66+S67+S68</f>
        <v>362.13428812361252</v>
      </c>
      <c r="T69" s="248">
        <v>421.79250000000002</v>
      </c>
    </row>
    <row r="70" spans="1:20" ht="17.25" thickBot="1" x14ac:dyDescent="0.35">
      <c r="A70" s="305"/>
      <c r="B70" s="298"/>
      <c r="C70" s="14" t="s">
        <v>48</v>
      </c>
      <c r="D70" s="14"/>
      <c r="E70" s="61">
        <f>(E69-D69)/D69</f>
        <v>-9.4202852818032284E-2</v>
      </c>
      <c r="F70" s="69">
        <f t="shared" ref="F70:T70" si="33">(F69-E69)/E69</f>
        <v>9.3311246706776443E-2</v>
      </c>
      <c r="G70" s="88">
        <f t="shared" si="33"/>
        <v>-3.4205362797449061E-2</v>
      </c>
      <c r="H70" s="198">
        <f t="shared" si="33"/>
        <v>9.0296516996759349E-3</v>
      </c>
      <c r="I70" s="118">
        <f t="shared" si="33"/>
        <v>4.2134433145336742E-3</v>
      </c>
      <c r="J70" s="61">
        <f t="shared" si="33"/>
        <v>-5.4772048146569566E-2</v>
      </c>
      <c r="K70" s="61">
        <f t="shared" si="33"/>
        <v>-6.7149406085588226E-2</v>
      </c>
      <c r="L70" s="61">
        <f t="shared" si="33"/>
        <v>-5.8636990114438424E-3</v>
      </c>
      <c r="M70" s="61">
        <f t="shared" si="33"/>
        <v>0.12657927643379382</v>
      </c>
      <c r="N70" s="61">
        <f t="shared" si="33"/>
        <v>-7.9905698396240607E-2</v>
      </c>
      <c r="O70" s="61">
        <f t="shared" si="33"/>
        <v>0.21526056240449853</v>
      </c>
      <c r="P70" s="61">
        <f t="shared" si="33"/>
        <v>-0.19611226716642788</v>
      </c>
      <c r="Q70" s="87">
        <f t="shared" si="33"/>
        <v>5.2785094506312344E-2</v>
      </c>
      <c r="R70" s="88">
        <f t="shared" si="33"/>
        <v>2.9410356791296572E-2</v>
      </c>
      <c r="S70" s="88">
        <f t="shared" si="33"/>
        <v>-8.6264739444902025E-2</v>
      </c>
      <c r="T70" s="217">
        <f t="shared" si="33"/>
        <v>0.16474057782681847</v>
      </c>
    </row>
    <row r="71" spans="1:20" ht="16.5" customHeight="1" x14ac:dyDescent="0.3">
      <c r="A71" s="310" t="s">
        <v>16</v>
      </c>
      <c r="B71" s="27" t="s">
        <v>1</v>
      </c>
      <c r="C71" s="10" t="s">
        <v>17</v>
      </c>
      <c r="D71" s="11">
        <v>2762</v>
      </c>
      <c r="E71" s="11">
        <v>2656</v>
      </c>
      <c r="F71" s="102">
        <v>2907</v>
      </c>
      <c r="G71" s="102">
        <v>2878</v>
      </c>
      <c r="H71" s="199">
        <v>2820</v>
      </c>
      <c r="I71" s="119">
        <v>2819</v>
      </c>
      <c r="J71" s="11">
        <v>2919</v>
      </c>
      <c r="K71" s="11">
        <v>2855</v>
      </c>
      <c r="L71" s="11">
        <v>2577</v>
      </c>
      <c r="M71" s="11">
        <v>2592</v>
      </c>
      <c r="N71" s="11">
        <v>2575</v>
      </c>
      <c r="O71" s="11">
        <v>2390</v>
      </c>
      <c r="P71" s="58">
        <v>2443</v>
      </c>
      <c r="Q71" s="98">
        <v>2546</v>
      </c>
      <c r="R71" s="82">
        <v>2408</v>
      </c>
      <c r="S71" s="82">
        <v>2545</v>
      </c>
      <c r="T71" s="244">
        <v>2452</v>
      </c>
    </row>
    <row r="72" spans="1:20" x14ac:dyDescent="0.3">
      <c r="A72" s="307"/>
      <c r="B72" s="20" t="s">
        <v>2</v>
      </c>
      <c r="C72" s="2" t="s">
        <v>17</v>
      </c>
      <c r="D72" s="3">
        <v>720</v>
      </c>
      <c r="E72" s="3">
        <v>720</v>
      </c>
      <c r="F72" s="100">
        <v>718</v>
      </c>
      <c r="G72" s="100">
        <v>718</v>
      </c>
      <c r="H72" s="195">
        <v>719</v>
      </c>
      <c r="I72" s="115">
        <v>720</v>
      </c>
      <c r="J72" s="3">
        <v>716</v>
      </c>
      <c r="K72" s="3">
        <v>716</v>
      </c>
      <c r="L72" s="3">
        <v>694</v>
      </c>
      <c r="M72" s="3">
        <v>693</v>
      </c>
      <c r="N72" s="3">
        <v>693</v>
      </c>
      <c r="O72" s="3">
        <v>693</v>
      </c>
      <c r="P72" s="34">
        <v>662</v>
      </c>
      <c r="Q72" s="34">
        <v>663</v>
      </c>
      <c r="R72" s="79">
        <v>657</v>
      </c>
      <c r="S72" s="79">
        <v>659</v>
      </c>
      <c r="T72" s="245">
        <v>659</v>
      </c>
    </row>
    <row r="73" spans="1:20" x14ac:dyDescent="0.3">
      <c r="A73" s="307"/>
      <c r="B73" s="20" t="s">
        <v>3</v>
      </c>
      <c r="C73" s="2" t="s">
        <v>17</v>
      </c>
      <c r="D73" s="3">
        <v>4282</v>
      </c>
      <c r="E73" s="3">
        <v>4268</v>
      </c>
      <c r="F73" s="100">
        <v>4326</v>
      </c>
      <c r="G73" s="100">
        <v>4347</v>
      </c>
      <c r="H73" s="195">
        <v>4339</v>
      </c>
      <c r="I73" s="115">
        <v>4333</v>
      </c>
      <c r="J73" s="3">
        <v>4321</v>
      </c>
      <c r="K73" s="3">
        <v>4283</v>
      </c>
      <c r="L73" s="3">
        <v>4240</v>
      </c>
      <c r="M73" s="3">
        <v>4282</v>
      </c>
      <c r="N73" s="3">
        <v>4169</v>
      </c>
      <c r="O73" s="3">
        <v>4160</v>
      </c>
      <c r="P73" s="34">
        <v>4203</v>
      </c>
      <c r="Q73" s="34">
        <v>4187</v>
      </c>
      <c r="R73" s="79">
        <v>4252</v>
      </c>
      <c r="S73" s="79">
        <v>4270</v>
      </c>
      <c r="T73" s="245">
        <v>4293</v>
      </c>
    </row>
    <row r="74" spans="1:20" x14ac:dyDescent="0.3">
      <c r="A74" s="307"/>
      <c r="B74" s="20" t="s">
        <v>4</v>
      </c>
      <c r="C74" s="2" t="s">
        <v>17</v>
      </c>
      <c r="D74" s="3">
        <v>19033</v>
      </c>
      <c r="E74" s="3">
        <v>18983</v>
      </c>
      <c r="F74" s="100">
        <v>19283</v>
      </c>
      <c r="G74" s="100">
        <v>19311</v>
      </c>
      <c r="H74" s="195">
        <v>19277</v>
      </c>
      <c r="I74" s="115">
        <v>19295</v>
      </c>
      <c r="J74" s="3">
        <v>19367</v>
      </c>
      <c r="K74" s="3">
        <v>19289</v>
      </c>
      <c r="L74" s="3">
        <v>19378</v>
      </c>
      <c r="M74" s="3">
        <v>19002</v>
      </c>
      <c r="N74" s="3">
        <v>18920</v>
      </c>
      <c r="O74" s="3">
        <v>18799</v>
      </c>
      <c r="P74" s="34">
        <v>19183</v>
      </c>
      <c r="Q74" s="34">
        <v>19078</v>
      </c>
      <c r="R74" s="79">
        <v>19054</v>
      </c>
      <c r="S74" s="79">
        <v>19291</v>
      </c>
      <c r="T74" s="245">
        <v>19278</v>
      </c>
    </row>
    <row r="75" spans="1:20" x14ac:dyDescent="0.3">
      <c r="A75" s="307"/>
      <c r="B75" s="20" t="s">
        <v>5</v>
      </c>
      <c r="C75" s="2" t="s">
        <v>17</v>
      </c>
      <c r="D75" s="3">
        <v>372</v>
      </c>
      <c r="E75" s="3">
        <v>371</v>
      </c>
      <c r="F75" s="100">
        <v>380</v>
      </c>
      <c r="G75" s="100">
        <v>380</v>
      </c>
      <c r="H75" s="195">
        <v>383</v>
      </c>
      <c r="I75" s="115">
        <v>381</v>
      </c>
      <c r="J75" s="3">
        <v>380</v>
      </c>
      <c r="K75" s="3">
        <v>379</v>
      </c>
      <c r="L75" s="3">
        <v>376</v>
      </c>
      <c r="M75" s="3">
        <v>376</v>
      </c>
      <c r="N75" s="3">
        <v>378</v>
      </c>
      <c r="O75" s="3">
        <v>351</v>
      </c>
      <c r="P75" s="34">
        <v>356</v>
      </c>
      <c r="Q75" s="34">
        <v>356</v>
      </c>
      <c r="R75" s="79">
        <v>354</v>
      </c>
      <c r="S75" s="79">
        <v>354</v>
      </c>
      <c r="T75" s="245">
        <v>355</v>
      </c>
    </row>
    <row r="76" spans="1:20" x14ac:dyDescent="0.3">
      <c r="A76" s="307"/>
      <c r="B76" s="20" t="s">
        <v>6</v>
      </c>
      <c r="C76" s="2" t="s">
        <v>17</v>
      </c>
      <c r="D76" s="3">
        <v>3545</v>
      </c>
      <c r="E76" s="3">
        <v>3536</v>
      </c>
      <c r="F76" s="100">
        <v>3524</v>
      </c>
      <c r="G76" s="100">
        <v>3495</v>
      </c>
      <c r="H76" s="195">
        <v>3531</v>
      </c>
      <c r="I76" s="115">
        <v>3541</v>
      </c>
      <c r="J76" s="3">
        <v>3497</v>
      </c>
      <c r="K76" s="3">
        <v>3468</v>
      </c>
      <c r="L76" s="3">
        <v>3466</v>
      </c>
      <c r="M76" s="3">
        <v>3494</v>
      </c>
      <c r="N76" s="3">
        <v>3465</v>
      </c>
      <c r="O76" s="3">
        <v>3475</v>
      </c>
      <c r="P76" s="34">
        <v>3484</v>
      </c>
      <c r="Q76" s="34">
        <v>3471</v>
      </c>
      <c r="R76" s="79">
        <v>3476</v>
      </c>
      <c r="S76" s="79">
        <v>3450</v>
      </c>
      <c r="T76" s="245">
        <v>3463</v>
      </c>
    </row>
    <row r="77" spans="1:20" x14ac:dyDescent="0.3">
      <c r="A77" s="307"/>
      <c r="B77" s="20" t="s">
        <v>7</v>
      </c>
      <c r="C77" s="2" t="s">
        <v>17</v>
      </c>
      <c r="D77" s="3">
        <v>47585</v>
      </c>
      <c r="E77" s="3">
        <v>47192</v>
      </c>
      <c r="F77" s="100">
        <v>48508</v>
      </c>
      <c r="G77" s="100">
        <v>48380</v>
      </c>
      <c r="H77" s="195">
        <v>48472</v>
      </c>
      <c r="I77" s="115">
        <v>48074</v>
      </c>
      <c r="J77" s="3">
        <v>47951</v>
      </c>
      <c r="K77" s="3">
        <v>47837</v>
      </c>
      <c r="L77" s="3">
        <v>48444</v>
      </c>
      <c r="M77" s="3">
        <v>48034</v>
      </c>
      <c r="N77" s="3">
        <v>47737</v>
      </c>
      <c r="O77" s="3">
        <v>47734</v>
      </c>
      <c r="P77" s="34">
        <v>49243</v>
      </c>
      <c r="Q77" s="34">
        <v>49323</v>
      </c>
      <c r="R77" s="79">
        <v>48981</v>
      </c>
      <c r="S77" s="79">
        <v>48945</v>
      </c>
      <c r="T77" s="245">
        <v>48440</v>
      </c>
    </row>
    <row r="78" spans="1:20" x14ac:dyDescent="0.3">
      <c r="A78" s="307"/>
      <c r="B78" s="20" t="s">
        <v>8</v>
      </c>
      <c r="C78" s="2" t="s">
        <v>17</v>
      </c>
      <c r="D78" s="3">
        <v>14665</v>
      </c>
      <c r="E78" s="3">
        <v>14558</v>
      </c>
      <c r="F78" s="100">
        <v>14472</v>
      </c>
      <c r="G78" s="100">
        <v>14447</v>
      </c>
      <c r="H78" s="195">
        <v>14381</v>
      </c>
      <c r="I78" s="115">
        <v>14275</v>
      </c>
      <c r="J78" s="3">
        <v>14314</v>
      </c>
      <c r="K78" s="3">
        <v>14788</v>
      </c>
      <c r="L78" s="3">
        <v>14864</v>
      </c>
      <c r="M78" s="3">
        <v>14887</v>
      </c>
      <c r="N78" s="3">
        <v>14881</v>
      </c>
      <c r="O78" s="3">
        <v>14854</v>
      </c>
      <c r="P78" s="34">
        <v>14857</v>
      </c>
      <c r="Q78" s="34">
        <v>14917</v>
      </c>
      <c r="R78" s="79">
        <v>14930</v>
      </c>
      <c r="S78" s="79">
        <v>14915</v>
      </c>
      <c r="T78" s="245">
        <v>14915</v>
      </c>
    </row>
    <row r="79" spans="1:20" x14ac:dyDescent="0.3">
      <c r="A79" s="307"/>
      <c r="B79" s="20" t="s">
        <v>9</v>
      </c>
      <c r="C79" s="2" t="s">
        <v>17</v>
      </c>
      <c r="D79" s="3">
        <v>6440</v>
      </c>
      <c r="E79" s="3">
        <v>6462</v>
      </c>
      <c r="F79" s="100">
        <v>6398</v>
      </c>
      <c r="G79" s="100">
        <v>6496</v>
      </c>
      <c r="H79" s="195">
        <v>6457</v>
      </c>
      <c r="I79" s="115">
        <v>6464</v>
      </c>
      <c r="J79" s="3">
        <v>6439</v>
      </c>
      <c r="K79" s="3">
        <v>6450</v>
      </c>
      <c r="L79" s="3">
        <v>6422</v>
      </c>
      <c r="M79" s="3">
        <v>6411</v>
      </c>
      <c r="N79" s="3">
        <v>6402</v>
      </c>
      <c r="O79" s="3">
        <v>6375</v>
      </c>
      <c r="P79" s="34">
        <v>6254</v>
      </c>
      <c r="Q79" s="34">
        <v>6232</v>
      </c>
      <c r="R79" s="79">
        <v>6190</v>
      </c>
      <c r="S79" s="79">
        <v>6168</v>
      </c>
      <c r="T79" s="245">
        <v>6174</v>
      </c>
    </row>
    <row r="80" spans="1:20" x14ac:dyDescent="0.3">
      <c r="A80" s="307"/>
      <c r="B80" s="20" t="s">
        <v>10</v>
      </c>
      <c r="C80" s="2" t="s">
        <v>17</v>
      </c>
      <c r="D80" s="3">
        <v>2346</v>
      </c>
      <c r="E80" s="3">
        <v>2332</v>
      </c>
      <c r="F80" s="100">
        <v>2307</v>
      </c>
      <c r="G80" s="100">
        <v>2297</v>
      </c>
      <c r="H80" s="195">
        <v>2317</v>
      </c>
      <c r="I80" s="115">
        <v>2310</v>
      </c>
      <c r="J80" s="3">
        <v>2307</v>
      </c>
      <c r="K80" s="3">
        <v>2305</v>
      </c>
      <c r="L80" s="3">
        <v>2299</v>
      </c>
      <c r="M80" s="3">
        <v>2304</v>
      </c>
      <c r="N80" s="3">
        <v>2317</v>
      </c>
      <c r="O80" s="3">
        <v>2318</v>
      </c>
      <c r="P80" s="34">
        <v>2338</v>
      </c>
      <c r="Q80" s="34">
        <v>2333</v>
      </c>
      <c r="R80" s="79">
        <v>2333</v>
      </c>
      <c r="S80" s="79">
        <v>2313</v>
      </c>
      <c r="T80" s="245">
        <v>2312</v>
      </c>
    </row>
    <row r="81" spans="1:20" ht="17.25" thickBot="1" x14ac:dyDescent="0.35">
      <c r="A81" s="307"/>
      <c r="B81" s="60" t="s">
        <v>18</v>
      </c>
      <c r="C81" s="35" t="s">
        <v>17</v>
      </c>
      <c r="D81" s="36">
        <v>441</v>
      </c>
      <c r="E81" s="36">
        <v>406</v>
      </c>
      <c r="F81" s="101">
        <v>404</v>
      </c>
      <c r="G81" s="101">
        <v>395</v>
      </c>
      <c r="H81" s="196">
        <v>394</v>
      </c>
      <c r="I81" s="116">
        <v>393</v>
      </c>
      <c r="J81" s="36">
        <v>395</v>
      </c>
      <c r="K81" s="36">
        <v>397</v>
      </c>
      <c r="L81" s="36">
        <v>397</v>
      </c>
      <c r="M81" s="36">
        <v>395</v>
      </c>
      <c r="N81" s="36">
        <v>394</v>
      </c>
      <c r="O81" s="36">
        <v>396</v>
      </c>
      <c r="P81" s="59">
        <v>349</v>
      </c>
      <c r="Q81" s="59">
        <v>344</v>
      </c>
      <c r="R81" s="80">
        <v>340</v>
      </c>
      <c r="S81" s="80">
        <v>337</v>
      </c>
      <c r="T81" s="246">
        <v>340</v>
      </c>
    </row>
    <row r="82" spans="1:20" x14ac:dyDescent="0.3">
      <c r="A82" s="303"/>
      <c r="B82" s="297" t="s">
        <v>25</v>
      </c>
      <c r="C82" s="13" t="s">
        <v>26</v>
      </c>
      <c r="D82" s="15">
        <f t="shared" ref="D82:R82" si="34">D71+D72+D73+D74+D75+D76+D77+D78+D79+D80+D81</f>
        <v>102191</v>
      </c>
      <c r="E82" s="15">
        <f t="shared" si="34"/>
        <v>101484</v>
      </c>
      <c r="F82" s="68">
        <f t="shared" si="34"/>
        <v>103227</v>
      </c>
      <c r="G82" s="86">
        <f t="shared" si="34"/>
        <v>103144</v>
      </c>
      <c r="H82" s="197">
        <f t="shared" si="34"/>
        <v>103090</v>
      </c>
      <c r="I82" s="117">
        <f t="shared" si="34"/>
        <v>102605</v>
      </c>
      <c r="J82" s="15">
        <f t="shared" si="34"/>
        <v>102606</v>
      </c>
      <c r="K82" s="15">
        <f t="shared" si="34"/>
        <v>102767</v>
      </c>
      <c r="L82" s="15">
        <f t="shared" si="34"/>
        <v>103157</v>
      </c>
      <c r="M82" s="15">
        <f t="shared" si="34"/>
        <v>102470</v>
      </c>
      <c r="N82" s="15">
        <f t="shared" si="34"/>
        <v>101931</v>
      </c>
      <c r="O82" s="15">
        <f t="shared" si="34"/>
        <v>101545</v>
      </c>
      <c r="P82" s="15">
        <f t="shared" si="34"/>
        <v>103372</v>
      </c>
      <c r="Q82" s="85">
        <f t="shared" si="34"/>
        <v>103450</v>
      </c>
      <c r="R82" s="86">
        <f t="shared" si="34"/>
        <v>102975</v>
      </c>
      <c r="S82" s="86">
        <f t="shared" ref="S82" si="35">S71+S72+S73+S74+S75+S76+S77+S78+S79+S80+S81</f>
        <v>103247</v>
      </c>
      <c r="T82" s="248">
        <f>SUM(T71:T81)</f>
        <v>102681</v>
      </c>
    </row>
    <row r="83" spans="1:20" ht="17.25" thickBot="1" x14ac:dyDescent="0.35">
      <c r="A83" s="304"/>
      <c r="B83" s="298"/>
      <c r="C83" s="14" t="s">
        <v>48</v>
      </c>
      <c r="D83" s="16"/>
      <c r="E83" s="61">
        <f>(E82-D82)/D82</f>
        <v>-6.9184174731629989E-3</v>
      </c>
      <c r="F83" s="69">
        <f t="shared" ref="F83:T83" si="36">(F82-E82)/E82</f>
        <v>1.7175121201371643E-2</v>
      </c>
      <c r="G83" s="88">
        <f t="shared" si="36"/>
        <v>-8.0405320313483881E-4</v>
      </c>
      <c r="H83" s="211">
        <f t="shared" si="36"/>
        <v>-5.2353990537500972E-4</v>
      </c>
      <c r="I83" s="118">
        <f t="shared" si="36"/>
        <v>-4.7046270249296732E-3</v>
      </c>
      <c r="J83" s="61">
        <f t="shared" si="36"/>
        <v>9.7461137371473125E-6</v>
      </c>
      <c r="K83" s="61">
        <f t="shared" si="36"/>
        <v>1.5691090189657525E-3</v>
      </c>
      <c r="L83" s="61">
        <f t="shared" si="36"/>
        <v>3.7949925559761402E-3</v>
      </c>
      <c r="M83" s="61">
        <f t="shared" si="36"/>
        <v>-6.6597516407030065E-3</v>
      </c>
      <c r="N83" s="61">
        <f t="shared" si="36"/>
        <v>-5.2600761198399529E-3</v>
      </c>
      <c r="O83" s="61">
        <f t="shared" si="36"/>
        <v>-3.7868754353435168E-3</v>
      </c>
      <c r="P83" s="61">
        <f t="shared" si="36"/>
        <v>1.7992023240927666E-2</v>
      </c>
      <c r="Q83" s="87">
        <f t="shared" si="36"/>
        <v>7.5455635955577912E-4</v>
      </c>
      <c r="R83" s="88">
        <f t="shared" si="36"/>
        <v>-4.5915901401643302E-3</v>
      </c>
      <c r="S83" s="88">
        <f t="shared" si="36"/>
        <v>2.6414178198591893E-3</v>
      </c>
      <c r="T83" s="217">
        <f t="shared" si="36"/>
        <v>-5.481999476982382E-3</v>
      </c>
    </row>
  </sheetData>
  <mergeCells count="22">
    <mergeCell ref="A73:A83"/>
    <mergeCell ref="B82:B83"/>
    <mergeCell ref="B45:B46"/>
    <mergeCell ref="B57:B58"/>
    <mergeCell ref="B69:B70"/>
    <mergeCell ref="A61:A70"/>
    <mergeCell ref="A71:A72"/>
    <mergeCell ref="A35:A36"/>
    <mergeCell ref="A37:A46"/>
    <mergeCell ref="A47:A48"/>
    <mergeCell ref="A49:A58"/>
    <mergeCell ref="A59:A60"/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4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:A6"/>
    </sheetView>
  </sheetViews>
  <sheetFormatPr defaultRowHeight="16.5" x14ac:dyDescent="0.3"/>
  <cols>
    <col min="1" max="1" width="16.875" customWidth="1"/>
    <col min="3" max="3" width="11.75" bestFit="1" customWidth="1"/>
    <col min="20" max="20" width="9.375" bestFit="1" customWidth="1"/>
  </cols>
  <sheetData>
    <row r="1" spans="1:20" ht="31.5" x14ac:dyDescent="0.3">
      <c r="A1" s="293" t="s">
        <v>38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</row>
    <row r="3" spans="1:20" ht="17.25" thickBot="1" x14ac:dyDescent="0.35">
      <c r="A3" t="s">
        <v>40</v>
      </c>
      <c r="G3" s="65"/>
    </row>
    <row r="4" spans="1:20" ht="17.25" thickBot="1" x14ac:dyDescent="0.35">
      <c r="A4" s="311" t="s">
        <v>21</v>
      </c>
      <c r="B4" s="312"/>
      <c r="C4" s="312"/>
      <c r="D4" s="261">
        <v>2019.1</v>
      </c>
      <c r="E4" s="261">
        <v>2</v>
      </c>
      <c r="F4" s="262">
        <v>3</v>
      </c>
      <c r="G4" s="262">
        <v>4</v>
      </c>
      <c r="H4" s="263">
        <v>5</v>
      </c>
      <c r="I4" s="264">
        <v>6</v>
      </c>
      <c r="J4" s="261">
        <v>7</v>
      </c>
      <c r="K4" s="261">
        <v>8</v>
      </c>
      <c r="L4" s="261">
        <v>9</v>
      </c>
      <c r="M4" s="261">
        <v>10</v>
      </c>
      <c r="N4" s="261">
        <v>11</v>
      </c>
      <c r="O4" s="261">
        <v>12</v>
      </c>
      <c r="P4" s="261">
        <v>2020.1</v>
      </c>
      <c r="Q4" s="261">
        <v>2</v>
      </c>
      <c r="R4" s="262">
        <v>3</v>
      </c>
      <c r="S4" s="265">
        <v>4</v>
      </c>
      <c r="T4" s="266">
        <v>5</v>
      </c>
    </row>
    <row r="5" spans="1:20" ht="16.5" customHeight="1" x14ac:dyDescent="0.3">
      <c r="A5" s="299" t="s">
        <v>68</v>
      </c>
      <c r="B5" s="249"/>
      <c r="C5" s="249" t="s">
        <v>20</v>
      </c>
      <c r="D5" s="250">
        <v>942</v>
      </c>
      <c r="E5" s="250">
        <v>942</v>
      </c>
      <c r="F5" s="251">
        <v>953</v>
      </c>
      <c r="G5" s="251">
        <v>953</v>
      </c>
      <c r="H5" s="253">
        <v>953</v>
      </c>
      <c r="I5" s="254">
        <v>961</v>
      </c>
      <c r="J5" s="250">
        <v>961</v>
      </c>
      <c r="K5" s="250">
        <v>966</v>
      </c>
      <c r="L5" s="250">
        <v>966</v>
      </c>
      <c r="M5" s="250">
        <v>966</v>
      </c>
      <c r="N5" s="250">
        <v>975</v>
      </c>
      <c r="O5" s="250">
        <v>980</v>
      </c>
      <c r="P5" s="250">
        <v>989</v>
      </c>
      <c r="Q5" s="255">
        <v>993</v>
      </c>
      <c r="R5" s="252">
        <v>1007</v>
      </c>
      <c r="S5" s="267">
        <v>1014</v>
      </c>
      <c r="T5" s="247">
        <v>1020</v>
      </c>
    </row>
    <row r="6" spans="1:20" ht="17.25" thickBot="1" x14ac:dyDescent="0.35">
      <c r="A6" s="300"/>
      <c r="B6" s="12"/>
      <c r="C6" s="12" t="s">
        <v>50</v>
      </c>
      <c r="D6" s="256"/>
      <c r="E6" s="61">
        <f t="shared" ref="E6:T8" si="0">(E5-D5)/D5</f>
        <v>0</v>
      </c>
      <c r="F6" s="69">
        <f t="shared" si="0"/>
        <v>1.167728237791932E-2</v>
      </c>
      <c r="G6" s="69">
        <f t="shared" si="0"/>
        <v>0</v>
      </c>
      <c r="H6" s="198">
        <f t="shared" si="0"/>
        <v>0</v>
      </c>
      <c r="I6" s="118">
        <f t="shared" si="0"/>
        <v>8.3945435466946487E-3</v>
      </c>
      <c r="J6" s="61">
        <f t="shared" si="0"/>
        <v>0</v>
      </c>
      <c r="K6" s="61">
        <f t="shared" si="0"/>
        <v>5.2029136316337149E-3</v>
      </c>
      <c r="L6" s="61">
        <f t="shared" si="0"/>
        <v>0</v>
      </c>
      <c r="M6" s="61">
        <f t="shared" si="0"/>
        <v>0</v>
      </c>
      <c r="N6" s="61">
        <f t="shared" si="0"/>
        <v>9.316770186335404E-3</v>
      </c>
      <c r="O6" s="61">
        <f t="shared" si="0"/>
        <v>5.1282051282051282E-3</v>
      </c>
      <c r="P6" s="61">
        <f t="shared" si="0"/>
        <v>9.1836734693877559E-3</v>
      </c>
      <c r="Q6" s="87">
        <f t="shared" si="0"/>
        <v>4.0444893832153692E-3</v>
      </c>
      <c r="R6" s="88">
        <f t="shared" si="0"/>
        <v>1.4098690835850957E-2</v>
      </c>
      <c r="S6" s="243">
        <f t="shared" si="0"/>
        <v>6.9513406156901684E-3</v>
      </c>
      <c r="T6" s="217">
        <f t="shared" si="0"/>
        <v>5.9171597633136093E-3</v>
      </c>
    </row>
    <row r="7" spans="1:20" ht="16.5" customHeight="1" x14ac:dyDescent="0.3">
      <c r="A7" s="299" t="s">
        <v>69</v>
      </c>
      <c r="B7" s="249"/>
      <c r="C7" s="249" t="s">
        <v>20</v>
      </c>
      <c r="D7" s="250">
        <v>424</v>
      </c>
      <c r="E7" s="250">
        <v>424</v>
      </c>
      <c r="F7" s="251">
        <v>426</v>
      </c>
      <c r="G7" s="251">
        <v>426</v>
      </c>
      <c r="H7" s="253">
        <v>426</v>
      </c>
      <c r="I7" s="254">
        <v>430</v>
      </c>
      <c r="J7" s="250">
        <v>430</v>
      </c>
      <c r="K7" s="250">
        <v>431</v>
      </c>
      <c r="L7" s="250">
        <v>431</v>
      </c>
      <c r="M7" s="250">
        <v>431</v>
      </c>
      <c r="N7" s="250">
        <v>436</v>
      </c>
      <c r="O7" s="250">
        <v>437</v>
      </c>
      <c r="P7" s="250">
        <v>437</v>
      </c>
      <c r="Q7" s="255">
        <v>437</v>
      </c>
      <c r="R7" s="252">
        <v>440</v>
      </c>
      <c r="S7" s="267">
        <v>439</v>
      </c>
      <c r="T7" s="269">
        <v>440</v>
      </c>
    </row>
    <row r="8" spans="1:20" ht="17.25" thickBot="1" x14ac:dyDescent="0.35">
      <c r="A8" s="300"/>
      <c r="B8" s="12"/>
      <c r="C8" s="12" t="s">
        <v>50</v>
      </c>
      <c r="D8" s="256"/>
      <c r="E8" s="61">
        <f t="shared" si="0"/>
        <v>0</v>
      </c>
      <c r="F8" s="69">
        <f t="shared" ref="F8" si="1">(F7-E7)/E7</f>
        <v>4.7169811320754715E-3</v>
      </c>
      <c r="G8" s="69">
        <f t="shared" ref="G8" si="2">(G7-F7)/F7</f>
        <v>0</v>
      </c>
      <c r="H8" s="198">
        <f t="shared" ref="H8" si="3">(H7-G7)/G7</f>
        <v>0</v>
      </c>
      <c r="I8" s="118">
        <f t="shared" ref="I8" si="4">(I7-H7)/H7</f>
        <v>9.3896713615023476E-3</v>
      </c>
      <c r="J8" s="61">
        <f t="shared" ref="J8" si="5">(J7-I7)/I7</f>
        <v>0</v>
      </c>
      <c r="K8" s="61">
        <f t="shared" ref="K8" si="6">(K7-J7)/J7</f>
        <v>2.3255813953488372E-3</v>
      </c>
      <c r="L8" s="61">
        <f t="shared" ref="L8" si="7">(L7-K7)/K7</f>
        <v>0</v>
      </c>
      <c r="M8" s="61">
        <f t="shared" ref="M8" si="8">(M7-L7)/L7</f>
        <v>0</v>
      </c>
      <c r="N8" s="61">
        <f t="shared" ref="N8" si="9">(N7-M7)/M7</f>
        <v>1.1600928074245939E-2</v>
      </c>
      <c r="O8" s="61">
        <f t="shared" ref="O8" si="10">(O7-N7)/N7</f>
        <v>2.2935779816513763E-3</v>
      </c>
      <c r="P8" s="61">
        <f t="shared" ref="P8" si="11">(P7-O7)/O7</f>
        <v>0</v>
      </c>
      <c r="Q8" s="87">
        <f t="shared" ref="Q8:T8" si="12">(Q7-P7)/P7</f>
        <v>0</v>
      </c>
      <c r="R8" s="88">
        <f t="shared" si="12"/>
        <v>6.8649885583524023E-3</v>
      </c>
      <c r="S8" s="243">
        <f t="shared" si="12"/>
        <v>-2.2727272727272726E-3</v>
      </c>
      <c r="T8" s="217">
        <f t="shared" si="12"/>
        <v>2.2779043280182231E-3</v>
      </c>
    </row>
    <row r="9" spans="1:20" x14ac:dyDescent="0.3">
      <c r="A9" s="305" t="s">
        <v>41</v>
      </c>
      <c r="B9" s="25" t="s">
        <v>1</v>
      </c>
      <c r="C9" s="10" t="s">
        <v>0</v>
      </c>
      <c r="D9" s="11">
        <v>13</v>
      </c>
      <c r="E9" s="11">
        <v>13</v>
      </c>
      <c r="F9" s="102">
        <v>13</v>
      </c>
      <c r="G9" s="102">
        <v>13</v>
      </c>
      <c r="H9" s="199">
        <v>13</v>
      </c>
      <c r="I9" s="119">
        <v>13</v>
      </c>
      <c r="J9" s="11">
        <v>13</v>
      </c>
      <c r="K9" s="11">
        <v>13</v>
      </c>
      <c r="L9" s="11">
        <v>13</v>
      </c>
      <c r="M9" s="11">
        <v>13</v>
      </c>
      <c r="N9" s="11">
        <v>13</v>
      </c>
      <c r="O9" s="11">
        <v>13</v>
      </c>
      <c r="P9" s="38">
        <v>13</v>
      </c>
      <c r="Q9" s="38">
        <v>13</v>
      </c>
      <c r="R9" s="81">
        <v>13</v>
      </c>
      <c r="S9" s="227">
        <v>14</v>
      </c>
      <c r="T9" s="244">
        <v>13</v>
      </c>
    </row>
    <row r="10" spans="1:20" x14ac:dyDescent="0.3">
      <c r="A10" s="303"/>
      <c r="B10" s="26" t="s">
        <v>2</v>
      </c>
      <c r="C10" s="2" t="s">
        <v>0</v>
      </c>
      <c r="D10" s="3">
        <v>40</v>
      </c>
      <c r="E10" s="3">
        <v>40</v>
      </c>
      <c r="F10" s="100">
        <v>40</v>
      </c>
      <c r="G10" s="100">
        <v>40</v>
      </c>
      <c r="H10" s="195">
        <v>40</v>
      </c>
      <c r="I10" s="115">
        <v>40</v>
      </c>
      <c r="J10" s="3">
        <v>40</v>
      </c>
      <c r="K10" s="3">
        <v>40</v>
      </c>
      <c r="L10" s="3">
        <v>40</v>
      </c>
      <c r="M10" s="3">
        <v>40</v>
      </c>
      <c r="N10" s="3">
        <v>40</v>
      </c>
      <c r="O10" s="3">
        <v>40</v>
      </c>
      <c r="P10" s="28">
        <v>41</v>
      </c>
      <c r="Q10" s="28">
        <v>41</v>
      </c>
      <c r="R10" s="66">
        <v>41</v>
      </c>
      <c r="S10" s="223">
        <v>42</v>
      </c>
      <c r="T10" s="245">
        <v>45</v>
      </c>
    </row>
    <row r="11" spans="1:20" x14ac:dyDescent="0.3">
      <c r="A11" s="303"/>
      <c r="B11" s="26" t="s">
        <v>3</v>
      </c>
      <c r="C11" s="2" t="s">
        <v>0</v>
      </c>
      <c r="D11" s="3">
        <v>27</v>
      </c>
      <c r="E11" s="3">
        <v>27</v>
      </c>
      <c r="F11" s="100">
        <v>27</v>
      </c>
      <c r="G11" s="100">
        <v>27</v>
      </c>
      <c r="H11" s="195">
        <v>27</v>
      </c>
      <c r="I11" s="115">
        <v>27</v>
      </c>
      <c r="J11" s="3">
        <v>27</v>
      </c>
      <c r="K11" s="3">
        <v>27</v>
      </c>
      <c r="L11" s="3">
        <v>27</v>
      </c>
      <c r="M11" s="3">
        <v>27</v>
      </c>
      <c r="N11" s="3">
        <v>27</v>
      </c>
      <c r="O11" s="3">
        <v>27</v>
      </c>
      <c r="P11" s="28">
        <v>27</v>
      </c>
      <c r="Q11" s="28">
        <v>27</v>
      </c>
      <c r="R11" s="66">
        <v>27</v>
      </c>
      <c r="S11" s="223">
        <v>28</v>
      </c>
      <c r="T11" s="245">
        <v>28</v>
      </c>
    </row>
    <row r="12" spans="1:20" x14ac:dyDescent="0.3">
      <c r="A12" s="303"/>
      <c r="B12" s="26" t="s">
        <v>4</v>
      </c>
      <c r="C12" s="2" t="s">
        <v>0</v>
      </c>
      <c r="D12" s="3">
        <v>64</v>
      </c>
      <c r="E12" s="3">
        <v>64</v>
      </c>
      <c r="F12" s="100">
        <v>64</v>
      </c>
      <c r="G12" s="100">
        <v>64</v>
      </c>
      <c r="H12" s="195">
        <v>64</v>
      </c>
      <c r="I12" s="115">
        <v>64</v>
      </c>
      <c r="J12" s="3">
        <v>64</v>
      </c>
      <c r="K12" s="3">
        <v>64</v>
      </c>
      <c r="L12" s="3">
        <v>64</v>
      </c>
      <c r="M12" s="3">
        <v>64</v>
      </c>
      <c r="N12" s="3">
        <v>64</v>
      </c>
      <c r="O12" s="3">
        <v>64</v>
      </c>
      <c r="P12" s="28">
        <v>65</v>
      </c>
      <c r="Q12" s="28">
        <v>68</v>
      </c>
      <c r="R12" s="66">
        <v>67</v>
      </c>
      <c r="S12" s="223">
        <v>67</v>
      </c>
      <c r="T12" s="245">
        <v>70</v>
      </c>
    </row>
    <row r="13" spans="1:20" x14ac:dyDescent="0.3">
      <c r="A13" s="303"/>
      <c r="B13" s="26" t="s">
        <v>5</v>
      </c>
      <c r="C13" s="2" t="s">
        <v>0</v>
      </c>
      <c r="D13" s="3">
        <v>3</v>
      </c>
      <c r="E13" s="3">
        <v>3</v>
      </c>
      <c r="F13" s="100">
        <v>3</v>
      </c>
      <c r="G13" s="100">
        <v>3</v>
      </c>
      <c r="H13" s="195">
        <v>3</v>
      </c>
      <c r="I13" s="115">
        <v>3</v>
      </c>
      <c r="J13" s="3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4</v>
      </c>
      <c r="Q13" s="28">
        <v>4</v>
      </c>
      <c r="R13" s="66">
        <v>4</v>
      </c>
      <c r="S13" s="223">
        <v>4</v>
      </c>
      <c r="T13" s="245">
        <v>4</v>
      </c>
    </row>
    <row r="14" spans="1:20" x14ac:dyDescent="0.3">
      <c r="A14" s="303"/>
      <c r="B14" s="26" t="s">
        <v>6</v>
      </c>
      <c r="C14" s="2" t="s">
        <v>0</v>
      </c>
      <c r="D14" s="3">
        <v>9</v>
      </c>
      <c r="E14" s="3">
        <v>9</v>
      </c>
      <c r="F14" s="100">
        <v>9</v>
      </c>
      <c r="G14" s="100">
        <v>9</v>
      </c>
      <c r="H14" s="195">
        <v>9</v>
      </c>
      <c r="I14" s="115">
        <v>9</v>
      </c>
      <c r="J14" s="3">
        <v>9</v>
      </c>
      <c r="K14" s="3">
        <v>9</v>
      </c>
      <c r="L14" s="3">
        <v>9</v>
      </c>
      <c r="M14" s="3">
        <v>9</v>
      </c>
      <c r="N14" s="3">
        <v>9</v>
      </c>
      <c r="O14" s="3">
        <v>9</v>
      </c>
      <c r="P14" s="28">
        <v>9</v>
      </c>
      <c r="Q14" s="28">
        <v>9</v>
      </c>
      <c r="R14" s="66">
        <v>9</v>
      </c>
      <c r="S14" s="223">
        <v>9</v>
      </c>
      <c r="T14" s="245">
        <v>9</v>
      </c>
    </row>
    <row r="15" spans="1:20" x14ac:dyDescent="0.3">
      <c r="A15" s="303"/>
      <c r="B15" s="26" t="s">
        <v>7</v>
      </c>
      <c r="C15" s="2" t="s">
        <v>0</v>
      </c>
      <c r="D15" s="3">
        <v>285</v>
      </c>
      <c r="E15" s="3">
        <v>285</v>
      </c>
      <c r="F15" s="100">
        <v>289</v>
      </c>
      <c r="G15" s="100">
        <v>289</v>
      </c>
      <c r="H15" s="195">
        <v>289</v>
      </c>
      <c r="I15" s="115">
        <v>289</v>
      </c>
      <c r="J15" s="3">
        <v>289</v>
      </c>
      <c r="K15" s="3">
        <v>291</v>
      </c>
      <c r="L15" s="3">
        <v>291</v>
      </c>
      <c r="M15" s="3">
        <v>291</v>
      </c>
      <c r="N15" s="3">
        <v>294</v>
      </c>
      <c r="O15" s="3">
        <v>296</v>
      </c>
      <c r="P15" s="28">
        <v>297</v>
      </c>
      <c r="Q15" s="28">
        <v>297</v>
      </c>
      <c r="R15" s="66">
        <v>300</v>
      </c>
      <c r="S15" s="223">
        <v>299</v>
      </c>
      <c r="T15" s="245">
        <v>300</v>
      </c>
    </row>
    <row r="16" spans="1:20" x14ac:dyDescent="0.3">
      <c r="A16" s="303"/>
      <c r="B16" s="26" t="s">
        <v>8</v>
      </c>
      <c r="C16" s="2" t="s">
        <v>0</v>
      </c>
      <c r="D16" s="3">
        <v>339</v>
      </c>
      <c r="E16" s="3">
        <v>339</v>
      </c>
      <c r="F16" s="100">
        <v>343</v>
      </c>
      <c r="G16" s="100">
        <v>343</v>
      </c>
      <c r="H16" s="195">
        <v>343</v>
      </c>
      <c r="I16" s="115">
        <v>351</v>
      </c>
      <c r="J16" s="3">
        <v>351</v>
      </c>
      <c r="K16" s="3">
        <v>354</v>
      </c>
      <c r="L16" s="3">
        <v>354</v>
      </c>
      <c r="M16" s="3">
        <v>354</v>
      </c>
      <c r="N16" s="3">
        <v>360</v>
      </c>
      <c r="O16" s="3">
        <v>363</v>
      </c>
      <c r="P16" s="28">
        <v>368</v>
      </c>
      <c r="Q16" s="28">
        <v>369</v>
      </c>
      <c r="R16" s="66">
        <v>379</v>
      </c>
      <c r="S16" s="223">
        <v>383</v>
      </c>
      <c r="T16" s="245">
        <v>382</v>
      </c>
    </row>
    <row r="17" spans="1:20" x14ac:dyDescent="0.3">
      <c r="A17" s="303"/>
      <c r="B17" s="26" t="s">
        <v>9</v>
      </c>
      <c r="C17" s="2" t="s">
        <v>0</v>
      </c>
      <c r="D17" s="3">
        <v>17</v>
      </c>
      <c r="E17" s="3">
        <v>17</v>
      </c>
      <c r="F17" s="100">
        <v>17</v>
      </c>
      <c r="G17" s="100">
        <v>17</v>
      </c>
      <c r="H17" s="195">
        <v>17</v>
      </c>
      <c r="I17" s="115">
        <v>17</v>
      </c>
      <c r="J17" s="3">
        <v>17</v>
      </c>
      <c r="K17" s="3">
        <v>17</v>
      </c>
      <c r="L17" s="3">
        <v>17</v>
      </c>
      <c r="M17" s="3">
        <v>17</v>
      </c>
      <c r="N17" s="3">
        <v>17</v>
      </c>
      <c r="O17" s="3">
        <v>17</v>
      </c>
      <c r="P17" s="28">
        <v>17</v>
      </c>
      <c r="Q17" s="28">
        <v>17</v>
      </c>
      <c r="R17" s="66">
        <v>17</v>
      </c>
      <c r="S17" s="223">
        <v>17</v>
      </c>
      <c r="T17" s="245">
        <v>17</v>
      </c>
    </row>
    <row r="18" spans="1:20" x14ac:dyDescent="0.3">
      <c r="A18" s="303"/>
      <c r="B18" s="26" t="s">
        <v>10</v>
      </c>
      <c r="C18" s="2" t="s">
        <v>0</v>
      </c>
      <c r="D18" s="3">
        <v>43</v>
      </c>
      <c r="E18" s="3">
        <v>43</v>
      </c>
      <c r="F18" s="100">
        <v>43</v>
      </c>
      <c r="G18" s="100">
        <v>43</v>
      </c>
      <c r="H18" s="195">
        <v>43</v>
      </c>
      <c r="I18" s="115">
        <v>43</v>
      </c>
      <c r="J18" s="3">
        <v>43</v>
      </c>
      <c r="K18" s="3">
        <v>43</v>
      </c>
      <c r="L18" s="3">
        <v>43</v>
      </c>
      <c r="M18" s="3">
        <v>43</v>
      </c>
      <c r="N18" s="3">
        <v>43</v>
      </c>
      <c r="O18" s="3">
        <v>43</v>
      </c>
      <c r="P18" s="28">
        <v>43</v>
      </c>
      <c r="Q18" s="28">
        <v>43</v>
      </c>
      <c r="R18" s="66">
        <v>43</v>
      </c>
      <c r="S18" s="223">
        <v>43</v>
      </c>
      <c r="T18" s="245">
        <v>43</v>
      </c>
    </row>
    <row r="19" spans="1:20" ht="17.25" thickBot="1" x14ac:dyDescent="0.35">
      <c r="A19" s="303"/>
      <c r="B19" s="62" t="s">
        <v>11</v>
      </c>
      <c r="C19" s="35" t="s">
        <v>0</v>
      </c>
      <c r="D19" s="36">
        <v>102</v>
      </c>
      <c r="E19" s="36">
        <v>102</v>
      </c>
      <c r="F19" s="101">
        <v>105</v>
      </c>
      <c r="G19" s="101">
        <v>105</v>
      </c>
      <c r="H19" s="196">
        <v>105</v>
      </c>
      <c r="I19" s="116">
        <v>105</v>
      </c>
      <c r="J19" s="36">
        <v>105</v>
      </c>
      <c r="K19" s="36">
        <v>105</v>
      </c>
      <c r="L19" s="36">
        <v>105</v>
      </c>
      <c r="M19" s="36">
        <v>105</v>
      </c>
      <c r="N19" s="36">
        <v>105</v>
      </c>
      <c r="O19" s="36">
        <v>105</v>
      </c>
      <c r="P19" s="37">
        <v>105</v>
      </c>
      <c r="Q19" s="37">
        <v>105</v>
      </c>
      <c r="R19" s="67">
        <v>107</v>
      </c>
      <c r="S19" s="224">
        <v>108</v>
      </c>
      <c r="T19" s="246">
        <v>109</v>
      </c>
    </row>
    <row r="20" spans="1:20" x14ac:dyDescent="0.3">
      <c r="A20" s="303"/>
      <c r="B20" s="313" t="s">
        <v>27</v>
      </c>
      <c r="C20" s="131" t="s">
        <v>0</v>
      </c>
      <c r="D20" s="132">
        <f t="shared" ref="D20:S20" si="13">D9+D10+D11+D12+D13+D14+D15+D16+D17+D18+D19</f>
        <v>942</v>
      </c>
      <c r="E20" s="132">
        <f t="shared" si="13"/>
        <v>942</v>
      </c>
      <c r="F20" s="133">
        <f t="shared" si="13"/>
        <v>953</v>
      </c>
      <c r="G20" s="133">
        <f t="shared" si="13"/>
        <v>953</v>
      </c>
      <c r="H20" s="219">
        <f t="shared" si="13"/>
        <v>953</v>
      </c>
      <c r="I20" s="134">
        <f t="shared" si="13"/>
        <v>961</v>
      </c>
      <c r="J20" s="132">
        <f t="shared" si="13"/>
        <v>961</v>
      </c>
      <c r="K20" s="132">
        <f t="shared" si="13"/>
        <v>966</v>
      </c>
      <c r="L20" s="132">
        <f t="shared" si="13"/>
        <v>966</v>
      </c>
      <c r="M20" s="132">
        <f t="shared" si="13"/>
        <v>966</v>
      </c>
      <c r="N20" s="132">
        <f t="shared" si="13"/>
        <v>975</v>
      </c>
      <c r="O20" s="132">
        <f t="shared" si="13"/>
        <v>980</v>
      </c>
      <c r="P20" s="132">
        <f t="shared" si="13"/>
        <v>989</v>
      </c>
      <c r="Q20" s="135">
        <f t="shared" si="13"/>
        <v>993</v>
      </c>
      <c r="R20" s="155">
        <f t="shared" si="13"/>
        <v>1007</v>
      </c>
      <c r="S20" s="225">
        <f t="shared" si="13"/>
        <v>1014</v>
      </c>
      <c r="T20" s="248">
        <f>SUM(T9:T19)</f>
        <v>1020</v>
      </c>
    </row>
    <row r="21" spans="1:20" ht="17.25" thickBot="1" x14ac:dyDescent="0.35">
      <c r="A21" s="304"/>
      <c r="B21" s="314"/>
      <c r="C21" s="136" t="s">
        <v>49</v>
      </c>
      <c r="D21" s="136"/>
      <c r="E21" s="137">
        <f t="shared" ref="E21" si="14">(E20-D20)/D20</f>
        <v>0</v>
      </c>
      <c r="F21" s="138">
        <f t="shared" ref="F21" si="15">(F20-E20)/E20</f>
        <v>1.167728237791932E-2</v>
      </c>
      <c r="G21" s="138">
        <f t="shared" ref="G21" si="16">(G20-F20)/F20</f>
        <v>0</v>
      </c>
      <c r="H21" s="220">
        <f t="shared" ref="H21" si="17">(H20-G20)/G20</f>
        <v>0</v>
      </c>
      <c r="I21" s="139">
        <f t="shared" ref="I21" si="18">(I20-H20)/H20</f>
        <v>8.3945435466946487E-3</v>
      </c>
      <c r="J21" s="137">
        <f t="shared" ref="J21" si="19">(J20-I20)/I20</f>
        <v>0</v>
      </c>
      <c r="K21" s="137">
        <f t="shared" ref="K21" si="20">(K20-J20)/J20</f>
        <v>5.2029136316337149E-3</v>
      </c>
      <c r="L21" s="137">
        <f t="shared" ref="L21" si="21">(L20-K20)/K20</f>
        <v>0</v>
      </c>
      <c r="M21" s="137">
        <f t="shared" ref="M21" si="22">(M20-L20)/L20</f>
        <v>0</v>
      </c>
      <c r="N21" s="137">
        <f t="shared" ref="N21" si="23">(N20-M20)/M20</f>
        <v>9.316770186335404E-3</v>
      </c>
      <c r="O21" s="137">
        <f t="shared" ref="O21" si="24">(O20-N20)/N20</f>
        <v>5.1282051282051282E-3</v>
      </c>
      <c r="P21" s="137">
        <f t="shared" ref="P21" si="25">(P20-O20)/O20</f>
        <v>9.1836734693877559E-3</v>
      </c>
      <c r="Q21" s="140">
        <f t="shared" ref="Q21:T21" si="26">(Q20-P20)/P20</f>
        <v>4.0444893832153692E-3</v>
      </c>
      <c r="R21" s="156">
        <f t="shared" si="26"/>
        <v>1.4098690835850957E-2</v>
      </c>
      <c r="S21" s="226">
        <f t="shared" si="26"/>
        <v>6.9513406156901684E-3</v>
      </c>
      <c r="T21" s="217">
        <f t="shared" si="26"/>
        <v>5.9171597633136093E-3</v>
      </c>
    </row>
    <row r="22" spans="1:20" x14ac:dyDescent="0.3">
      <c r="A22" s="302" t="s">
        <v>12</v>
      </c>
      <c r="B22" s="25" t="s">
        <v>1</v>
      </c>
      <c r="C22" s="10" t="s">
        <v>0</v>
      </c>
      <c r="D22" s="11">
        <v>13</v>
      </c>
      <c r="E22" s="11">
        <v>13</v>
      </c>
      <c r="F22" s="102">
        <v>13</v>
      </c>
      <c r="G22" s="102">
        <v>13</v>
      </c>
      <c r="H22" s="199">
        <v>13</v>
      </c>
      <c r="I22" s="119">
        <v>13</v>
      </c>
      <c r="J22" s="11">
        <v>13</v>
      </c>
      <c r="K22" s="11">
        <v>13</v>
      </c>
      <c r="L22" s="11">
        <v>13</v>
      </c>
      <c r="M22" s="11">
        <v>13</v>
      </c>
      <c r="N22" s="11">
        <v>13</v>
      </c>
      <c r="O22" s="11">
        <v>13</v>
      </c>
      <c r="P22" s="38">
        <v>13</v>
      </c>
      <c r="Q22" s="38">
        <v>13</v>
      </c>
      <c r="R22" s="81">
        <v>13</v>
      </c>
      <c r="S22" s="227">
        <v>13</v>
      </c>
      <c r="T22" s="244">
        <v>13</v>
      </c>
    </row>
    <row r="23" spans="1:20" x14ac:dyDescent="0.3">
      <c r="A23" s="303"/>
      <c r="B23" s="26" t="s">
        <v>2</v>
      </c>
      <c r="C23" s="2" t="s">
        <v>0</v>
      </c>
      <c r="D23" s="3">
        <v>40</v>
      </c>
      <c r="E23" s="3">
        <v>40</v>
      </c>
      <c r="F23" s="100">
        <v>40</v>
      </c>
      <c r="G23" s="100">
        <v>40</v>
      </c>
      <c r="H23" s="195">
        <v>40</v>
      </c>
      <c r="I23" s="115">
        <v>40</v>
      </c>
      <c r="J23" s="3">
        <v>40</v>
      </c>
      <c r="K23" s="3">
        <v>40</v>
      </c>
      <c r="L23" s="3">
        <v>40</v>
      </c>
      <c r="M23" s="3">
        <v>40</v>
      </c>
      <c r="N23" s="3">
        <v>40</v>
      </c>
      <c r="O23" s="3">
        <v>40</v>
      </c>
      <c r="P23" s="28">
        <v>40</v>
      </c>
      <c r="Q23" s="28">
        <v>41</v>
      </c>
      <c r="R23" s="66">
        <v>41</v>
      </c>
      <c r="S23" s="223">
        <v>42</v>
      </c>
      <c r="T23" s="245">
        <v>45</v>
      </c>
    </row>
    <row r="24" spans="1:20" x14ac:dyDescent="0.3">
      <c r="A24" s="303"/>
      <c r="B24" s="26" t="s">
        <v>3</v>
      </c>
      <c r="C24" s="2" t="s">
        <v>0</v>
      </c>
      <c r="D24" s="3">
        <v>27</v>
      </c>
      <c r="E24" s="3">
        <v>27</v>
      </c>
      <c r="F24" s="100">
        <v>27</v>
      </c>
      <c r="G24" s="100">
        <v>27</v>
      </c>
      <c r="H24" s="195">
        <v>27</v>
      </c>
      <c r="I24" s="115">
        <v>27</v>
      </c>
      <c r="J24" s="3">
        <v>27</v>
      </c>
      <c r="K24" s="3">
        <v>27</v>
      </c>
      <c r="L24" s="3">
        <v>27</v>
      </c>
      <c r="M24" s="3">
        <v>27</v>
      </c>
      <c r="N24" s="3">
        <v>27</v>
      </c>
      <c r="O24" s="3">
        <v>27</v>
      </c>
      <c r="P24" s="28">
        <v>27</v>
      </c>
      <c r="Q24" s="28">
        <v>27</v>
      </c>
      <c r="R24" s="66">
        <v>27</v>
      </c>
      <c r="S24" s="223">
        <v>28</v>
      </c>
      <c r="T24" s="245">
        <v>28</v>
      </c>
    </row>
    <row r="25" spans="1:20" x14ac:dyDescent="0.3">
      <c r="A25" s="303"/>
      <c r="B25" s="26" t="s">
        <v>4</v>
      </c>
      <c r="C25" s="2" t="s">
        <v>0</v>
      </c>
      <c r="D25" s="3">
        <v>64</v>
      </c>
      <c r="E25" s="3">
        <v>64</v>
      </c>
      <c r="F25" s="100">
        <v>64</v>
      </c>
      <c r="G25" s="100">
        <v>64</v>
      </c>
      <c r="H25" s="195">
        <v>64</v>
      </c>
      <c r="I25" s="115">
        <v>64</v>
      </c>
      <c r="J25" s="3">
        <v>64</v>
      </c>
      <c r="K25" s="3">
        <v>64</v>
      </c>
      <c r="L25" s="3">
        <v>64</v>
      </c>
      <c r="M25" s="3">
        <v>64</v>
      </c>
      <c r="N25" s="3">
        <v>64</v>
      </c>
      <c r="O25" s="3">
        <v>64</v>
      </c>
      <c r="P25" s="28">
        <v>65</v>
      </c>
      <c r="Q25" s="28">
        <v>67</v>
      </c>
      <c r="R25" s="66">
        <v>67</v>
      </c>
      <c r="S25" s="223">
        <v>67</v>
      </c>
      <c r="T25" s="245">
        <v>70</v>
      </c>
    </row>
    <row r="26" spans="1:20" x14ac:dyDescent="0.3">
      <c r="A26" s="303"/>
      <c r="B26" s="26" t="s">
        <v>5</v>
      </c>
      <c r="C26" s="2" t="s">
        <v>0</v>
      </c>
      <c r="D26" s="3">
        <v>3</v>
      </c>
      <c r="E26" s="3">
        <v>3</v>
      </c>
      <c r="F26" s="100">
        <v>3</v>
      </c>
      <c r="G26" s="100">
        <v>3</v>
      </c>
      <c r="H26" s="195">
        <v>3</v>
      </c>
      <c r="I26" s="115">
        <v>3</v>
      </c>
      <c r="J26" s="3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4</v>
      </c>
      <c r="Q26" s="28">
        <v>4</v>
      </c>
      <c r="R26" s="66">
        <v>4</v>
      </c>
      <c r="S26" s="223">
        <v>4</v>
      </c>
      <c r="T26" s="245">
        <v>4</v>
      </c>
    </row>
    <row r="27" spans="1:20" x14ac:dyDescent="0.3">
      <c r="A27" s="303"/>
      <c r="B27" s="26" t="s">
        <v>6</v>
      </c>
      <c r="C27" s="2" t="s">
        <v>0</v>
      </c>
      <c r="D27" s="3">
        <v>9</v>
      </c>
      <c r="E27" s="3">
        <v>9</v>
      </c>
      <c r="F27" s="100">
        <v>9</v>
      </c>
      <c r="G27" s="100">
        <v>9</v>
      </c>
      <c r="H27" s="195">
        <v>9</v>
      </c>
      <c r="I27" s="115">
        <v>9</v>
      </c>
      <c r="J27" s="3">
        <v>9</v>
      </c>
      <c r="K27" s="3">
        <v>9</v>
      </c>
      <c r="L27" s="3">
        <v>9</v>
      </c>
      <c r="M27" s="3">
        <v>9</v>
      </c>
      <c r="N27" s="3">
        <v>9</v>
      </c>
      <c r="O27" s="3">
        <v>9</v>
      </c>
      <c r="P27" s="28">
        <v>9</v>
      </c>
      <c r="Q27" s="28">
        <v>9</v>
      </c>
      <c r="R27" s="66">
        <v>9</v>
      </c>
      <c r="S27" s="223">
        <v>9</v>
      </c>
      <c r="T27" s="245">
        <v>9</v>
      </c>
    </row>
    <row r="28" spans="1:20" x14ac:dyDescent="0.3">
      <c r="A28" s="303"/>
      <c r="B28" s="26" t="s">
        <v>7</v>
      </c>
      <c r="C28" s="2" t="s">
        <v>0</v>
      </c>
      <c r="D28" s="3">
        <v>285</v>
      </c>
      <c r="E28" s="3">
        <v>285</v>
      </c>
      <c r="F28" s="100">
        <v>289</v>
      </c>
      <c r="G28" s="100">
        <v>289</v>
      </c>
      <c r="H28" s="195">
        <v>289</v>
      </c>
      <c r="I28" s="115">
        <v>289</v>
      </c>
      <c r="J28" s="3">
        <v>289</v>
      </c>
      <c r="K28" s="3">
        <v>291</v>
      </c>
      <c r="L28" s="3">
        <v>291</v>
      </c>
      <c r="M28" s="3">
        <v>291</v>
      </c>
      <c r="N28" s="3">
        <v>294</v>
      </c>
      <c r="O28" s="3">
        <v>295</v>
      </c>
      <c r="P28" s="28">
        <v>296</v>
      </c>
      <c r="Q28" s="28">
        <v>297</v>
      </c>
      <c r="R28" s="66">
        <v>298</v>
      </c>
      <c r="S28" s="223">
        <v>298</v>
      </c>
      <c r="T28" s="245">
        <v>299</v>
      </c>
    </row>
    <row r="29" spans="1:20" x14ac:dyDescent="0.3">
      <c r="A29" s="303"/>
      <c r="B29" s="26" t="s">
        <v>8</v>
      </c>
      <c r="C29" s="2" t="s">
        <v>0</v>
      </c>
      <c r="D29" s="3">
        <v>339</v>
      </c>
      <c r="E29" s="3">
        <v>339</v>
      </c>
      <c r="F29" s="100">
        <v>343</v>
      </c>
      <c r="G29" s="100">
        <v>343</v>
      </c>
      <c r="H29" s="195">
        <v>343</v>
      </c>
      <c r="I29" s="115">
        <v>351</v>
      </c>
      <c r="J29" s="3">
        <v>351</v>
      </c>
      <c r="K29" s="3">
        <v>354</v>
      </c>
      <c r="L29" s="3">
        <v>354</v>
      </c>
      <c r="M29" s="3">
        <v>354</v>
      </c>
      <c r="N29" s="3">
        <v>360</v>
      </c>
      <c r="O29" s="3">
        <v>362</v>
      </c>
      <c r="P29" s="28">
        <v>365</v>
      </c>
      <c r="Q29" s="28">
        <v>368</v>
      </c>
      <c r="R29" s="66">
        <v>376</v>
      </c>
      <c r="S29" s="223">
        <v>379</v>
      </c>
      <c r="T29" s="245">
        <v>379</v>
      </c>
    </row>
    <row r="30" spans="1:20" x14ac:dyDescent="0.3">
      <c r="A30" s="303"/>
      <c r="B30" s="26" t="s">
        <v>9</v>
      </c>
      <c r="C30" s="2" t="s">
        <v>0</v>
      </c>
      <c r="D30" s="3">
        <v>17</v>
      </c>
      <c r="E30" s="3">
        <v>17</v>
      </c>
      <c r="F30" s="100">
        <v>17</v>
      </c>
      <c r="G30" s="100">
        <v>17</v>
      </c>
      <c r="H30" s="195">
        <v>17</v>
      </c>
      <c r="I30" s="115">
        <v>17</v>
      </c>
      <c r="J30" s="3">
        <v>17</v>
      </c>
      <c r="K30" s="3">
        <v>17</v>
      </c>
      <c r="L30" s="3">
        <v>17</v>
      </c>
      <c r="M30" s="3">
        <v>17</v>
      </c>
      <c r="N30" s="3">
        <v>17</v>
      </c>
      <c r="O30" s="3">
        <v>17</v>
      </c>
      <c r="P30" s="28">
        <v>17</v>
      </c>
      <c r="Q30" s="28">
        <v>17</v>
      </c>
      <c r="R30" s="66">
        <v>17</v>
      </c>
      <c r="S30" s="223">
        <v>17</v>
      </c>
      <c r="T30" s="245">
        <v>16</v>
      </c>
    </row>
    <row r="31" spans="1:20" x14ac:dyDescent="0.3">
      <c r="A31" s="303"/>
      <c r="B31" s="26" t="s">
        <v>10</v>
      </c>
      <c r="C31" s="2" t="s">
        <v>0</v>
      </c>
      <c r="D31" s="3">
        <v>43</v>
      </c>
      <c r="E31" s="3">
        <v>43</v>
      </c>
      <c r="F31" s="100">
        <v>43</v>
      </c>
      <c r="G31" s="100">
        <v>43</v>
      </c>
      <c r="H31" s="195">
        <v>43</v>
      </c>
      <c r="I31" s="115">
        <v>43</v>
      </c>
      <c r="J31" s="3">
        <v>43</v>
      </c>
      <c r="K31" s="3">
        <v>43</v>
      </c>
      <c r="L31" s="3">
        <v>43</v>
      </c>
      <c r="M31" s="3">
        <v>43</v>
      </c>
      <c r="N31" s="3">
        <v>43</v>
      </c>
      <c r="O31" s="3">
        <v>43</v>
      </c>
      <c r="P31" s="28">
        <v>43</v>
      </c>
      <c r="Q31" s="28">
        <v>43</v>
      </c>
      <c r="R31" s="66">
        <v>43</v>
      </c>
      <c r="S31" s="223">
        <v>43</v>
      </c>
      <c r="T31" s="245">
        <v>40</v>
      </c>
    </row>
    <row r="32" spans="1:20" ht="17.25" thickBot="1" x14ac:dyDescent="0.35">
      <c r="A32" s="303"/>
      <c r="B32" s="62" t="s">
        <v>11</v>
      </c>
      <c r="C32" s="35" t="s">
        <v>0</v>
      </c>
      <c r="D32" s="36">
        <v>101</v>
      </c>
      <c r="E32" s="36">
        <v>101</v>
      </c>
      <c r="F32" s="101">
        <v>104</v>
      </c>
      <c r="G32" s="101">
        <v>104</v>
      </c>
      <c r="H32" s="196">
        <v>104</v>
      </c>
      <c r="I32" s="116">
        <v>104</v>
      </c>
      <c r="J32" s="36">
        <v>104</v>
      </c>
      <c r="K32" s="36">
        <v>104</v>
      </c>
      <c r="L32" s="36">
        <v>104</v>
      </c>
      <c r="M32" s="36">
        <v>104</v>
      </c>
      <c r="N32" s="36">
        <v>104</v>
      </c>
      <c r="O32" s="36">
        <v>104</v>
      </c>
      <c r="P32" s="37">
        <v>104</v>
      </c>
      <c r="Q32" s="37">
        <v>104</v>
      </c>
      <c r="R32" s="67">
        <v>105</v>
      </c>
      <c r="S32" s="224">
        <v>105</v>
      </c>
      <c r="T32" s="246">
        <v>102</v>
      </c>
    </row>
    <row r="33" spans="1:20" x14ac:dyDescent="0.3">
      <c r="A33" s="303"/>
      <c r="B33" s="313" t="s">
        <v>24</v>
      </c>
      <c r="C33" s="131" t="s">
        <v>0</v>
      </c>
      <c r="D33" s="132">
        <f t="shared" ref="D33:S33" si="27">D22+D23+D24+D25+D26+D27+D28+D29+D30+D31+D32</f>
        <v>941</v>
      </c>
      <c r="E33" s="132">
        <f t="shared" si="27"/>
        <v>941</v>
      </c>
      <c r="F33" s="133">
        <f t="shared" si="27"/>
        <v>952</v>
      </c>
      <c r="G33" s="133">
        <f t="shared" si="27"/>
        <v>952</v>
      </c>
      <c r="H33" s="219">
        <f t="shared" si="27"/>
        <v>952</v>
      </c>
      <c r="I33" s="134">
        <f t="shared" si="27"/>
        <v>960</v>
      </c>
      <c r="J33" s="132">
        <f t="shared" si="27"/>
        <v>960</v>
      </c>
      <c r="K33" s="132">
        <f t="shared" si="27"/>
        <v>965</v>
      </c>
      <c r="L33" s="132">
        <f t="shared" si="27"/>
        <v>965</v>
      </c>
      <c r="M33" s="132">
        <f t="shared" si="27"/>
        <v>965</v>
      </c>
      <c r="N33" s="132">
        <f t="shared" si="27"/>
        <v>974</v>
      </c>
      <c r="O33" s="132">
        <f t="shared" si="27"/>
        <v>977</v>
      </c>
      <c r="P33" s="132">
        <f t="shared" si="27"/>
        <v>983</v>
      </c>
      <c r="Q33" s="135">
        <f t="shared" si="27"/>
        <v>990</v>
      </c>
      <c r="R33" s="155">
        <f t="shared" si="27"/>
        <v>1000</v>
      </c>
      <c r="S33" s="225">
        <f t="shared" si="27"/>
        <v>1005</v>
      </c>
      <c r="T33" s="248">
        <f>SUM(T22:T32)</f>
        <v>1005</v>
      </c>
    </row>
    <row r="34" spans="1:20" ht="17.25" thickBot="1" x14ac:dyDescent="0.35">
      <c r="A34" s="304"/>
      <c r="B34" s="314"/>
      <c r="C34" s="136" t="s">
        <v>49</v>
      </c>
      <c r="D34" s="136"/>
      <c r="E34" s="137">
        <f t="shared" ref="E34" si="28">(E33-D33)/D33</f>
        <v>0</v>
      </c>
      <c r="F34" s="138">
        <f t="shared" ref="F34" si="29">(F33-E33)/E33</f>
        <v>1.1689691817215728E-2</v>
      </c>
      <c r="G34" s="138">
        <f t="shared" ref="G34" si="30">(G33-F33)/F33</f>
        <v>0</v>
      </c>
      <c r="H34" s="220">
        <f t="shared" ref="H34" si="31">(H33-G33)/G33</f>
        <v>0</v>
      </c>
      <c r="I34" s="139">
        <f t="shared" ref="I34" si="32">(I33-H33)/H33</f>
        <v>8.4033613445378148E-3</v>
      </c>
      <c r="J34" s="137">
        <f t="shared" ref="J34" si="33">(J33-I33)/I33</f>
        <v>0</v>
      </c>
      <c r="K34" s="137">
        <f t="shared" ref="K34" si="34">(K33-J33)/J33</f>
        <v>5.208333333333333E-3</v>
      </c>
      <c r="L34" s="137">
        <f t="shared" ref="L34" si="35">(L33-K33)/K33</f>
        <v>0</v>
      </c>
      <c r="M34" s="137">
        <f t="shared" ref="M34" si="36">(M33-L33)/L33</f>
        <v>0</v>
      </c>
      <c r="N34" s="137">
        <f t="shared" ref="N34" si="37">(N33-M33)/M33</f>
        <v>9.3264248704663204E-3</v>
      </c>
      <c r="O34" s="137">
        <f t="shared" ref="O34" si="38">(O33-N33)/N33</f>
        <v>3.0800821355236141E-3</v>
      </c>
      <c r="P34" s="137">
        <f t="shared" ref="P34" si="39">(P33-O33)/O33</f>
        <v>6.1412487205731829E-3</v>
      </c>
      <c r="Q34" s="140">
        <f t="shared" ref="Q34:T34" si="40">(Q33-P33)/P33</f>
        <v>7.1210579857578843E-3</v>
      </c>
      <c r="R34" s="156">
        <f t="shared" si="40"/>
        <v>1.0101010101010102E-2</v>
      </c>
      <c r="S34" s="226">
        <f t="shared" si="40"/>
        <v>5.0000000000000001E-3</v>
      </c>
      <c r="T34" s="217">
        <f t="shared" si="40"/>
        <v>0</v>
      </c>
    </row>
    <row r="35" spans="1:20" x14ac:dyDescent="0.3">
      <c r="A35" s="302" t="s">
        <v>13</v>
      </c>
      <c r="B35" s="25" t="s">
        <v>1</v>
      </c>
      <c r="C35" s="10" t="s">
        <v>14</v>
      </c>
      <c r="D35" s="39">
        <v>76.216665504181023</v>
      </c>
      <c r="E35" s="39">
        <v>61.519855507763502</v>
      </c>
      <c r="F35" s="103">
        <v>74.343930825219417</v>
      </c>
      <c r="G35" s="103">
        <v>73.336296626919776</v>
      </c>
      <c r="H35" s="200">
        <v>74.943760220277937</v>
      </c>
      <c r="I35" s="120">
        <v>76.80263745446922</v>
      </c>
      <c r="J35" s="40">
        <v>52.526373851819976</v>
      </c>
      <c r="K35" s="40">
        <v>46.115432568332878</v>
      </c>
      <c r="L35" s="40">
        <v>68.797945498802633</v>
      </c>
      <c r="M35" s="40">
        <v>80.361734684424533</v>
      </c>
      <c r="N35" s="40">
        <v>82.919377417405912</v>
      </c>
      <c r="O35" s="40">
        <v>74.524454170095041</v>
      </c>
      <c r="P35" s="41">
        <v>70.979755192908172</v>
      </c>
      <c r="Q35" s="41">
        <v>72.3</v>
      </c>
      <c r="R35" s="63">
        <v>76.378439814633481</v>
      </c>
      <c r="S35" s="228">
        <v>69.836468739567565</v>
      </c>
      <c r="T35" s="257">
        <v>70.400000000000006</v>
      </c>
    </row>
    <row r="36" spans="1:20" ht="16.5" customHeight="1" x14ac:dyDescent="0.3">
      <c r="A36" s="305"/>
      <c r="B36" s="26" t="s">
        <v>2</v>
      </c>
      <c r="C36" s="2" t="s">
        <v>14</v>
      </c>
      <c r="D36" s="29">
        <v>67.634400758625731</v>
      </c>
      <c r="E36" s="29">
        <v>48.163007270163156</v>
      </c>
      <c r="F36" s="104">
        <v>64.271180376987232</v>
      </c>
      <c r="G36" s="104">
        <v>54.674418604651166</v>
      </c>
      <c r="H36" s="201">
        <v>53.651162790697668</v>
      </c>
      <c r="I36" s="121">
        <v>49.426356589147282</v>
      </c>
      <c r="J36" s="30">
        <v>46.279069767441861</v>
      </c>
      <c r="K36" s="30">
        <v>76.205106188872634</v>
      </c>
      <c r="L36" s="30">
        <v>71.514818144009013</v>
      </c>
      <c r="M36" s="30">
        <v>66.824530099145392</v>
      </c>
      <c r="N36" s="30">
        <v>63.363161919583568</v>
      </c>
      <c r="O36" s="30">
        <v>75.335739297261767</v>
      </c>
      <c r="P36" s="31">
        <v>66.781598400794238</v>
      </c>
      <c r="Q36" s="31">
        <v>69.900000000000006</v>
      </c>
      <c r="R36" s="70">
        <v>80.219133947863</v>
      </c>
      <c r="S36" s="229">
        <v>69.80707518825831</v>
      </c>
      <c r="T36" s="258">
        <v>68.099999999999994</v>
      </c>
    </row>
    <row r="37" spans="1:20" x14ac:dyDescent="0.3">
      <c r="A37" s="305" t="s">
        <v>44</v>
      </c>
      <c r="B37" s="26" t="s">
        <v>3</v>
      </c>
      <c r="C37" s="2" t="s">
        <v>14</v>
      </c>
      <c r="D37" s="29">
        <v>93.939029523179613</v>
      </c>
      <c r="E37" s="29">
        <v>71.095197556212128</v>
      </c>
      <c r="F37" s="104">
        <v>77.310615989515071</v>
      </c>
      <c r="G37" s="104">
        <v>74.390449912720314</v>
      </c>
      <c r="H37" s="201">
        <v>86.968581941692619</v>
      </c>
      <c r="I37" s="121">
        <v>79.891555145362247</v>
      </c>
      <c r="J37" s="30">
        <v>78.419618528610357</v>
      </c>
      <c r="K37" s="30">
        <v>73.592978606692256</v>
      </c>
      <c r="L37" s="30">
        <v>68.256945258469116</v>
      </c>
      <c r="M37" s="30">
        <v>90.146921641791039</v>
      </c>
      <c r="N37" s="30">
        <v>93.082788671023962</v>
      </c>
      <c r="O37" s="30">
        <v>79.264674719220167</v>
      </c>
      <c r="P37" s="31">
        <v>83.889616055846432</v>
      </c>
      <c r="Q37" s="31">
        <v>76</v>
      </c>
      <c r="R37" s="70">
        <v>89.051994621246081</v>
      </c>
      <c r="S37" s="229">
        <v>84.205128205128204</v>
      </c>
      <c r="T37" s="258">
        <v>88.6</v>
      </c>
    </row>
    <row r="38" spans="1:20" x14ac:dyDescent="0.3">
      <c r="A38" s="305"/>
      <c r="B38" s="26" t="s">
        <v>4</v>
      </c>
      <c r="C38" s="2" t="s">
        <v>14</v>
      </c>
      <c r="D38" s="29">
        <v>82.742425447061478</v>
      </c>
      <c r="E38" s="29">
        <v>75.788580048461327</v>
      </c>
      <c r="F38" s="104">
        <v>73.478730233826923</v>
      </c>
      <c r="G38" s="104">
        <v>74.95146543016142</v>
      </c>
      <c r="H38" s="201">
        <v>75.259821962306475</v>
      </c>
      <c r="I38" s="121">
        <v>80.430744865191102</v>
      </c>
      <c r="J38" s="30">
        <v>79.136405801204788</v>
      </c>
      <c r="K38" s="30">
        <v>88.376149901218952</v>
      </c>
      <c r="L38" s="30">
        <v>81.171427797768331</v>
      </c>
      <c r="M38" s="30">
        <v>77.957791457243246</v>
      </c>
      <c r="N38" s="30">
        <v>73.805071204295359</v>
      </c>
      <c r="O38" s="30">
        <v>76.892271080961521</v>
      </c>
      <c r="P38" s="31">
        <v>85.063988215732977</v>
      </c>
      <c r="Q38" s="31">
        <v>75.599999999999994</v>
      </c>
      <c r="R38" s="70">
        <v>77.396304890954156</v>
      </c>
      <c r="S38" s="229">
        <v>74.484916983160559</v>
      </c>
      <c r="T38" s="258">
        <v>69.599999999999994</v>
      </c>
    </row>
    <row r="39" spans="1:20" x14ac:dyDescent="0.3">
      <c r="A39" s="305"/>
      <c r="B39" s="26" t="s">
        <v>5</v>
      </c>
      <c r="C39" s="2" t="s">
        <v>14</v>
      </c>
      <c r="D39" s="29">
        <v>20</v>
      </c>
      <c r="E39" s="29">
        <v>20</v>
      </c>
      <c r="F39" s="104">
        <v>20</v>
      </c>
      <c r="G39" s="104">
        <v>20</v>
      </c>
      <c r="H39" s="201">
        <v>20</v>
      </c>
      <c r="I39" s="121">
        <v>20</v>
      </c>
      <c r="J39" s="30">
        <v>20</v>
      </c>
      <c r="K39" s="30">
        <v>20</v>
      </c>
      <c r="L39" s="30">
        <v>20</v>
      </c>
      <c r="M39" s="30">
        <v>20</v>
      </c>
      <c r="N39" s="30">
        <v>20</v>
      </c>
      <c r="O39" s="30">
        <v>20</v>
      </c>
      <c r="P39" s="31">
        <v>20</v>
      </c>
      <c r="Q39" s="31">
        <v>20</v>
      </c>
      <c r="R39" s="70">
        <v>20</v>
      </c>
      <c r="S39" s="229">
        <v>20</v>
      </c>
      <c r="T39" s="258">
        <v>20</v>
      </c>
    </row>
    <row r="40" spans="1:20" x14ac:dyDescent="0.3">
      <c r="A40" s="305"/>
      <c r="B40" s="26" t="s">
        <v>6</v>
      </c>
      <c r="C40" s="2" t="s">
        <v>14</v>
      </c>
      <c r="D40" s="29">
        <v>84.775679147438026</v>
      </c>
      <c r="E40" s="29">
        <v>76.846345370062011</v>
      </c>
      <c r="F40" s="104">
        <v>80.018078881012428</v>
      </c>
      <c r="G40" s="104">
        <v>79.383732178822342</v>
      </c>
      <c r="H40" s="201">
        <v>80.969598934297537</v>
      </c>
      <c r="I40" s="121">
        <v>80.018078881012428</v>
      </c>
      <c r="J40" s="30">
        <v>79.383732178822342</v>
      </c>
      <c r="K40" s="30">
        <v>80.018078881012428</v>
      </c>
      <c r="L40" s="30">
        <v>80.018078881012428</v>
      </c>
      <c r="M40" s="30">
        <v>80.018078881012428</v>
      </c>
      <c r="N40" s="30">
        <v>80.018078881012428</v>
      </c>
      <c r="O40" s="30">
        <v>80.018078881012428</v>
      </c>
      <c r="P40" s="31">
        <v>80.018078881012428</v>
      </c>
      <c r="Q40" s="31">
        <v>76.8</v>
      </c>
      <c r="R40" s="70">
        <v>76.846345370062011</v>
      </c>
      <c r="S40" s="229">
        <v>80.018078881012428</v>
      </c>
      <c r="T40" s="258">
        <v>73.7</v>
      </c>
    </row>
    <row r="41" spans="1:20" x14ac:dyDescent="0.3">
      <c r="A41" s="305"/>
      <c r="B41" s="26" t="s">
        <v>7</v>
      </c>
      <c r="C41" s="2" t="s">
        <v>14</v>
      </c>
      <c r="D41" s="29">
        <v>53.091089206511214</v>
      </c>
      <c r="E41" s="29">
        <v>43.941983747896344</v>
      </c>
      <c r="F41" s="104">
        <v>46.727024488997657</v>
      </c>
      <c r="G41" s="104">
        <v>53.476403838817518</v>
      </c>
      <c r="H41" s="201">
        <v>64.771925988178637</v>
      </c>
      <c r="I41" s="121">
        <v>50.062129360622642</v>
      </c>
      <c r="J41" s="30">
        <v>54.335621875372894</v>
      </c>
      <c r="K41" s="30">
        <v>53.660591564823299</v>
      </c>
      <c r="L41" s="30">
        <v>52.160522738693928</v>
      </c>
      <c r="M41" s="30">
        <v>60.76946277811188</v>
      </c>
      <c r="N41" s="30">
        <v>54.172596416116178</v>
      </c>
      <c r="O41" s="30">
        <v>52.014023215341624</v>
      </c>
      <c r="P41" s="31">
        <v>48.998242458663491</v>
      </c>
      <c r="Q41" s="31">
        <v>56.1</v>
      </c>
      <c r="R41" s="70">
        <v>65.25376672044284</v>
      </c>
      <c r="S41" s="229">
        <v>60.754157337983493</v>
      </c>
      <c r="T41" s="258">
        <v>57.7</v>
      </c>
    </row>
    <row r="42" spans="1:20" x14ac:dyDescent="0.3">
      <c r="A42" s="305"/>
      <c r="B42" s="26" t="s">
        <v>8</v>
      </c>
      <c r="C42" s="2" t="s">
        <v>14</v>
      </c>
      <c r="D42" s="29">
        <v>74.402102439584837</v>
      </c>
      <c r="E42" s="29">
        <v>73.634459515791065</v>
      </c>
      <c r="F42" s="104">
        <v>74.317273352389208</v>
      </c>
      <c r="G42" s="104">
        <v>77.651407808106015</v>
      </c>
      <c r="H42" s="201">
        <v>79.428749720353693</v>
      </c>
      <c r="I42" s="121">
        <v>78.866242229431336</v>
      </c>
      <c r="J42" s="30">
        <v>78.383262780545493</v>
      </c>
      <c r="K42" s="30">
        <v>79.213566096082261</v>
      </c>
      <c r="L42" s="30">
        <v>79.992291434024594</v>
      </c>
      <c r="M42" s="30">
        <v>77.507186598060287</v>
      </c>
      <c r="N42" s="30">
        <v>77.714452772809111</v>
      </c>
      <c r="O42" s="30">
        <v>77.451693323895256</v>
      </c>
      <c r="P42" s="31">
        <v>74.299953320305249</v>
      </c>
      <c r="Q42" s="31">
        <v>73.8</v>
      </c>
      <c r="R42" s="70">
        <v>75.094617155317977</v>
      </c>
      <c r="S42" s="229">
        <v>73.920962814071501</v>
      </c>
      <c r="T42" s="258">
        <v>74.8</v>
      </c>
    </row>
    <row r="43" spans="1:20" x14ac:dyDescent="0.3">
      <c r="A43" s="305"/>
      <c r="B43" s="26" t="s">
        <v>9</v>
      </c>
      <c r="C43" s="2" t="s">
        <v>14</v>
      </c>
      <c r="D43" s="29">
        <v>83.29647456745154</v>
      </c>
      <c r="E43" s="29">
        <v>83.491609210355151</v>
      </c>
      <c r="F43" s="104">
        <v>82.140413302312851</v>
      </c>
      <c r="G43" s="104">
        <v>82.181469823456951</v>
      </c>
      <c r="H43" s="201">
        <v>81.729729729729726</v>
      </c>
      <c r="I43" s="121">
        <v>81.837016574585633</v>
      </c>
      <c r="J43" s="30">
        <v>81.491712707182316</v>
      </c>
      <c r="K43" s="30">
        <v>84.10220994475138</v>
      </c>
      <c r="L43" s="30">
        <v>87.85407725321889</v>
      </c>
      <c r="M43" s="30">
        <v>85.708154506437779</v>
      </c>
      <c r="N43" s="30">
        <v>86.309012875536482</v>
      </c>
      <c r="O43" s="30">
        <v>86.509298998569378</v>
      </c>
      <c r="P43" s="31">
        <v>87.424892703862653</v>
      </c>
      <c r="Q43" s="31">
        <v>88.1</v>
      </c>
      <c r="R43" s="70">
        <v>85.954088952654232</v>
      </c>
      <c r="S43" s="229">
        <v>85.954088952654232</v>
      </c>
      <c r="T43" s="258">
        <v>86.6</v>
      </c>
    </row>
    <row r="44" spans="1:20" ht="17.25" thickBot="1" x14ac:dyDescent="0.35">
      <c r="A44" s="305"/>
      <c r="B44" s="62" t="s">
        <v>10</v>
      </c>
      <c r="C44" s="35" t="s">
        <v>14</v>
      </c>
      <c r="D44" s="42">
        <v>52.007044077277676</v>
      </c>
      <c r="E44" s="42">
        <v>45.524431339511366</v>
      </c>
      <c r="F44" s="105">
        <v>49.829548434467931</v>
      </c>
      <c r="G44" s="105">
        <v>56.427151971551091</v>
      </c>
      <c r="H44" s="202">
        <v>53.01217355113932</v>
      </c>
      <c r="I44" s="122">
        <v>51.727732318757489</v>
      </c>
      <c r="J44" s="43">
        <v>52.224018355321476</v>
      </c>
      <c r="K44" s="43">
        <v>48.115673673891727</v>
      </c>
      <c r="L44" s="43">
        <v>54.206850681742601</v>
      </c>
      <c r="M44" s="43">
        <v>54.120981975718031</v>
      </c>
      <c r="N44" s="43">
        <v>53.907685655604794</v>
      </c>
      <c r="O44" s="43">
        <v>56.899019931725583</v>
      </c>
      <c r="P44" s="44">
        <v>48.423876592890672</v>
      </c>
      <c r="Q44" s="44">
        <v>50.5</v>
      </c>
      <c r="R44" s="71">
        <v>53.220265037901505</v>
      </c>
      <c r="S44" s="230">
        <v>52.415820713374387</v>
      </c>
      <c r="T44" s="259">
        <v>52</v>
      </c>
    </row>
    <row r="45" spans="1:20" x14ac:dyDescent="0.3">
      <c r="A45" s="305"/>
      <c r="B45" s="313" t="s">
        <v>29</v>
      </c>
      <c r="C45" s="131" t="s">
        <v>28</v>
      </c>
      <c r="D45" s="141">
        <v>67.894088718607222</v>
      </c>
      <c r="E45" s="141">
        <v>60.577833227657131</v>
      </c>
      <c r="F45" s="142">
        <v>63.951538087396777</v>
      </c>
      <c r="G45" s="218">
        <v>66.954951125818454</v>
      </c>
      <c r="H45" s="221">
        <v>72.24961599169535</v>
      </c>
      <c r="I45" s="143">
        <v>67.007580268394406</v>
      </c>
      <c r="J45" s="144">
        <v>64.697739323138734</v>
      </c>
      <c r="K45" s="144">
        <v>65.976285002871322</v>
      </c>
      <c r="L45" s="144">
        <v>68.102864588858182</v>
      </c>
      <c r="M45" s="144">
        <v>71.627507344101929</v>
      </c>
      <c r="N45" s="144">
        <v>69.389002731930688</v>
      </c>
      <c r="O45" s="144">
        <v>67.977325457799878</v>
      </c>
      <c r="P45" s="145">
        <v>65.204826924666904</v>
      </c>
      <c r="Q45" s="145">
        <v>68</v>
      </c>
      <c r="R45" s="157">
        <v>72.962199627396117</v>
      </c>
      <c r="S45" s="231">
        <v>69.168894839892829</v>
      </c>
      <c r="T45" s="260">
        <v>68.200999999999993</v>
      </c>
    </row>
    <row r="46" spans="1:20" ht="17.25" thickBot="1" x14ac:dyDescent="0.35">
      <c r="A46" s="306"/>
      <c r="B46" s="314"/>
      <c r="C46" s="136" t="s">
        <v>49</v>
      </c>
      <c r="D46" s="136"/>
      <c r="E46" s="137">
        <f t="shared" ref="E46" si="41">(E45-D45)/D45</f>
        <v>-0.1077598304805729</v>
      </c>
      <c r="F46" s="138">
        <f t="shared" ref="F46" si="42">(F45-E45)/E45</f>
        <v>5.5692068863885412E-2</v>
      </c>
      <c r="G46" s="138">
        <f t="shared" ref="G46" si="43">(G45-F45)/F45</f>
        <v>4.696389059974107E-2</v>
      </c>
      <c r="H46" s="220">
        <f t="shared" ref="H46" si="44">(H45-G45)/G45</f>
        <v>7.9078018531107921E-2</v>
      </c>
      <c r="I46" s="139">
        <f t="shared" ref="I46" si="45">(I45-H45)/H45</f>
        <v>-7.2554513284935437E-2</v>
      </c>
      <c r="J46" s="137">
        <f t="shared" ref="J46" si="46">(J45-I45)/I45</f>
        <v>-3.4471337959134742E-2</v>
      </c>
      <c r="K46" s="137">
        <f t="shared" ref="K46" si="47">(K45-J45)/J45</f>
        <v>1.9761829286596481E-2</v>
      </c>
      <c r="L46" s="137">
        <f t="shared" ref="L46" si="48">(L45-K45)/K45</f>
        <v>3.2232484534318817E-2</v>
      </c>
      <c r="M46" s="137">
        <f t="shared" ref="M46" si="49">(M45-L45)/L45</f>
        <v>5.1754691620128829E-2</v>
      </c>
      <c r="N46" s="137">
        <f t="shared" ref="N46" si="50">(N45-M45)/M45</f>
        <v>-3.1252024468998461E-2</v>
      </c>
      <c r="O46" s="137">
        <f t="shared" ref="O46" si="51">(O45-N45)/N45</f>
        <v>-2.0344394912036965E-2</v>
      </c>
      <c r="P46" s="137">
        <f t="shared" ref="P46" si="52">(P45-O45)/O45</f>
        <v>-4.0785637188008136E-2</v>
      </c>
      <c r="Q46" s="140">
        <f t="shared" ref="Q46:T46" si="53">(Q45-P45)/P45</f>
        <v>4.2867579091382974E-2</v>
      </c>
      <c r="R46" s="156">
        <f t="shared" si="53"/>
        <v>7.2973523932295836E-2</v>
      </c>
      <c r="S46" s="226">
        <f t="shared" si="53"/>
        <v>-5.1990000395752384E-2</v>
      </c>
      <c r="T46" s="217">
        <f t="shared" si="53"/>
        <v>-1.399320955081397E-2</v>
      </c>
    </row>
    <row r="47" spans="1:20" ht="16.5" customHeight="1" x14ac:dyDescent="0.3">
      <c r="A47" s="302" t="s">
        <v>46</v>
      </c>
      <c r="B47" s="25" t="s">
        <v>1</v>
      </c>
      <c r="C47" s="10" t="s">
        <v>35</v>
      </c>
      <c r="D47" s="17">
        <v>385.00363333333337</v>
      </c>
      <c r="E47" s="17">
        <v>310.76363333333336</v>
      </c>
      <c r="F47" s="107">
        <v>375.54363333333333</v>
      </c>
      <c r="G47" s="107">
        <v>370.45363333333336</v>
      </c>
      <c r="H47" s="204">
        <v>378.57363333333336</v>
      </c>
      <c r="I47" s="124">
        <v>387.96363333333335</v>
      </c>
      <c r="J47" s="45">
        <v>265.33363333333335</v>
      </c>
      <c r="K47" s="45">
        <v>233.13363333333334</v>
      </c>
      <c r="L47" s="45">
        <v>347.80363333333332</v>
      </c>
      <c r="M47" s="45">
        <v>406.26363333333336</v>
      </c>
      <c r="N47" s="45">
        <v>419.19363333333337</v>
      </c>
      <c r="O47" s="45">
        <v>376.75363333333337</v>
      </c>
      <c r="P47" s="46">
        <v>358.83363333333335</v>
      </c>
      <c r="Q47" s="46">
        <v>361</v>
      </c>
      <c r="R47" s="73">
        <v>381.54363333333333</v>
      </c>
      <c r="S47" s="232">
        <v>348.86363333333333</v>
      </c>
      <c r="T47" s="244">
        <v>352</v>
      </c>
    </row>
    <row r="48" spans="1:20" ht="16.5" customHeight="1" x14ac:dyDescent="0.3">
      <c r="A48" s="305"/>
      <c r="B48" s="26" t="s">
        <v>2</v>
      </c>
      <c r="C48" s="2" t="s">
        <v>35</v>
      </c>
      <c r="D48" s="4">
        <v>69.540000000000006</v>
      </c>
      <c r="E48" s="4">
        <v>49.52</v>
      </c>
      <c r="F48" s="108">
        <v>71.86</v>
      </c>
      <c r="G48" s="108">
        <v>70.53</v>
      </c>
      <c r="H48" s="205">
        <v>69.209999999999994</v>
      </c>
      <c r="I48" s="125">
        <v>63.76</v>
      </c>
      <c r="J48" s="5">
        <v>59.7</v>
      </c>
      <c r="K48" s="5">
        <v>142.0025</v>
      </c>
      <c r="L48" s="5">
        <v>133.26249999999999</v>
      </c>
      <c r="M48" s="5">
        <v>124.52249999999999</v>
      </c>
      <c r="N48" s="5">
        <v>118.07250000000001</v>
      </c>
      <c r="O48" s="5">
        <v>140.38249999999999</v>
      </c>
      <c r="P48" s="32">
        <v>124.4425</v>
      </c>
      <c r="Q48" s="32">
        <v>130</v>
      </c>
      <c r="R48" s="64">
        <v>156.86250000000001</v>
      </c>
      <c r="S48" s="233">
        <v>136.5025</v>
      </c>
      <c r="T48" s="245">
        <v>133</v>
      </c>
    </row>
    <row r="49" spans="1:20" x14ac:dyDescent="0.3">
      <c r="A49" s="305" t="s">
        <v>43</v>
      </c>
      <c r="B49" s="26" t="s">
        <v>3</v>
      </c>
      <c r="C49" s="2" t="s">
        <v>35</v>
      </c>
      <c r="D49" s="4">
        <v>78.114999999999995</v>
      </c>
      <c r="E49" s="4">
        <v>70.984999999999999</v>
      </c>
      <c r="F49" s="108">
        <v>73.734999999999999</v>
      </c>
      <c r="G49" s="108">
        <v>66.055000000000007</v>
      </c>
      <c r="H49" s="205">
        <v>76.814999999999998</v>
      </c>
      <c r="I49" s="125">
        <v>69.25</v>
      </c>
      <c r="J49" s="5">
        <v>71.95</v>
      </c>
      <c r="K49" s="5">
        <v>67.08</v>
      </c>
      <c r="L49" s="5">
        <v>58.23</v>
      </c>
      <c r="M49" s="5">
        <v>77.31</v>
      </c>
      <c r="N49" s="5">
        <v>85.45</v>
      </c>
      <c r="O49" s="5">
        <v>74.81</v>
      </c>
      <c r="P49" s="32">
        <v>76.91</v>
      </c>
      <c r="Q49" s="32">
        <v>67</v>
      </c>
      <c r="R49" s="64">
        <v>79.47</v>
      </c>
      <c r="S49" s="233">
        <v>73.89</v>
      </c>
      <c r="T49" s="245">
        <v>77</v>
      </c>
    </row>
    <row r="50" spans="1:20" x14ac:dyDescent="0.3">
      <c r="A50" s="305"/>
      <c r="B50" s="26" t="s">
        <v>4</v>
      </c>
      <c r="C50" s="2" t="s">
        <v>35</v>
      </c>
      <c r="D50" s="4">
        <v>215.36830555555554</v>
      </c>
      <c r="E50" s="4">
        <v>197.26830555555551</v>
      </c>
      <c r="F50" s="108">
        <v>149.27030555555555</v>
      </c>
      <c r="G50" s="108">
        <v>139.64030555555556</v>
      </c>
      <c r="H50" s="205">
        <v>141.81030555555554</v>
      </c>
      <c r="I50" s="125">
        <v>150.66097222222223</v>
      </c>
      <c r="J50" s="5">
        <v>147.51630555555556</v>
      </c>
      <c r="K50" s="5">
        <v>228.74897222222222</v>
      </c>
      <c r="L50" s="5">
        <v>218.99697222222221</v>
      </c>
      <c r="M50" s="5">
        <v>205.43097222222218</v>
      </c>
      <c r="N50" s="5">
        <v>191.00430555555556</v>
      </c>
      <c r="O50" s="5">
        <v>199.37830555555553</v>
      </c>
      <c r="P50" s="32">
        <v>184.13430555555556</v>
      </c>
      <c r="Q50" s="32">
        <v>179</v>
      </c>
      <c r="R50" s="64">
        <v>194.15763888888884</v>
      </c>
      <c r="S50" s="233">
        <v>180.55563888888886</v>
      </c>
      <c r="T50" s="245">
        <v>164</v>
      </c>
    </row>
    <row r="51" spans="1:20" x14ac:dyDescent="0.3">
      <c r="A51" s="305"/>
      <c r="B51" s="26" t="s">
        <v>5</v>
      </c>
      <c r="C51" s="2" t="s">
        <v>35</v>
      </c>
      <c r="D51" s="4">
        <v>0.1</v>
      </c>
      <c r="E51" s="4">
        <v>0.1</v>
      </c>
      <c r="F51" s="108">
        <v>0.1</v>
      </c>
      <c r="G51" s="108">
        <v>0.1</v>
      </c>
      <c r="H51" s="205">
        <v>0.1</v>
      </c>
      <c r="I51" s="125">
        <v>0.1</v>
      </c>
      <c r="J51" s="5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0.1</v>
      </c>
      <c r="P51" s="32">
        <v>0.1</v>
      </c>
      <c r="Q51" s="32">
        <v>0</v>
      </c>
      <c r="R51" s="64">
        <v>0.1</v>
      </c>
      <c r="S51" s="233">
        <v>0.1</v>
      </c>
      <c r="T51" s="268">
        <v>0</v>
      </c>
    </row>
    <row r="52" spans="1:20" x14ac:dyDescent="0.3">
      <c r="A52" s="305"/>
      <c r="B52" s="26" t="s">
        <v>6</v>
      </c>
      <c r="C52" s="2" t="s">
        <v>35</v>
      </c>
      <c r="D52" s="4">
        <v>2.6728500000000004</v>
      </c>
      <c r="E52" s="4">
        <v>2.4228500000000004</v>
      </c>
      <c r="F52" s="108">
        <v>2.52285</v>
      </c>
      <c r="G52" s="108">
        <v>2.5028500000000005</v>
      </c>
      <c r="H52" s="205">
        <v>2.5528500000000003</v>
      </c>
      <c r="I52" s="125">
        <v>2.52285</v>
      </c>
      <c r="J52" s="5">
        <v>2.5028500000000005</v>
      </c>
      <c r="K52" s="5">
        <v>2.52285</v>
      </c>
      <c r="L52" s="5">
        <v>2.52285</v>
      </c>
      <c r="M52" s="5">
        <v>2.52285</v>
      </c>
      <c r="N52" s="5">
        <v>2.52285</v>
      </c>
      <c r="O52" s="5">
        <v>2.52285</v>
      </c>
      <c r="P52" s="32">
        <v>2.52285</v>
      </c>
      <c r="Q52" s="32">
        <v>2</v>
      </c>
      <c r="R52" s="64">
        <v>2.4228500000000004</v>
      </c>
      <c r="S52" s="233">
        <v>2.52285</v>
      </c>
      <c r="T52" s="245">
        <v>2</v>
      </c>
    </row>
    <row r="53" spans="1:20" x14ac:dyDescent="0.3">
      <c r="A53" s="305"/>
      <c r="B53" s="26" t="s">
        <v>7</v>
      </c>
      <c r="C53" s="2" t="s">
        <v>35</v>
      </c>
      <c r="D53" s="4">
        <v>674.5054761904762</v>
      </c>
      <c r="E53" s="4">
        <v>564.04547619047639</v>
      </c>
      <c r="F53" s="108">
        <v>596.15761904761928</v>
      </c>
      <c r="G53" s="108">
        <v>697.88833333333309</v>
      </c>
      <c r="H53" s="205">
        <v>832.19047619047603</v>
      </c>
      <c r="I53" s="125">
        <v>632.43547619047638</v>
      </c>
      <c r="J53" s="5">
        <v>686.28904761904766</v>
      </c>
      <c r="K53" s="5">
        <v>675.40619047619043</v>
      </c>
      <c r="L53" s="5">
        <v>661.57190476190488</v>
      </c>
      <c r="M53" s="5">
        <v>794.41690476190456</v>
      </c>
      <c r="N53" s="5">
        <v>701.04047619047628</v>
      </c>
      <c r="O53" s="5">
        <v>663.93547619047638</v>
      </c>
      <c r="P53" s="32">
        <v>625.68119047619064</v>
      </c>
      <c r="Q53" s="32">
        <v>593</v>
      </c>
      <c r="R53" s="64">
        <v>703.98404761904794</v>
      </c>
      <c r="S53" s="233">
        <v>657.39976190476216</v>
      </c>
      <c r="T53" s="245">
        <v>625</v>
      </c>
    </row>
    <row r="54" spans="1:20" x14ac:dyDescent="0.3">
      <c r="A54" s="305"/>
      <c r="B54" s="26" t="s">
        <v>8</v>
      </c>
      <c r="C54" s="2" t="s">
        <v>35</v>
      </c>
      <c r="D54" s="4">
        <v>914.46978717948707</v>
      </c>
      <c r="E54" s="4">
        <v>898.09555641025645</v>
      </c>
      <c r="F54" s="108">
        <v>907.76132564102556</v>
      </c>
      <c r="G54" s="108">
        <v>949.18555641025625</v>
      </c>
      <c r="H54" s="205">
        <v>975.27978717948702</v>
      </c>
      <c r="I54" s="125">
        <v>970.39555641025606</v>
      </c>
      <c r="J54" s="5">
        <v>967.9601717948716</v>
      </c>
      <c r="K54" s="5">
        <v>985.34286410256391</v>
      </c>
      <c r="L54" s="5">
        <v>995.84171025641012</v>
      </c>
      <c r="M54" s="5">
        <v>934.24940256410264</v>
      </c>
      <c r="N54" s="5">
        <v>936.9497871794872</v>
      </c>
      <c r="O54" s="5">
        <v>932.87747948717947</v>
      </c>
      <c r="P54" s="32">
        <v>857.19440256410269</v>
      </c>
      <c r="Q54" s="32">
        <v>853</v>
      </c>
      <c r="R54" s="64">
        <v>871.61901794871801</v>
      </c>
      <c r="S54" s="233">
        <v>849.86517179487169</v>
      </c>
      <c r="T54" s="245">
        <v>859</v>
      </c>
    </row>
    <row r="55" spans="1:20" x14ac:dyDescent="0.3">
      <c r="A55" s="305"/>
      <c r="B55" s="26" t="s">
        <v>9</v>
      </c>
      <c r="C55" s="2" t="s">
        <v>35</v>
      </c>
      <c r="D55" s="4">
        <v>64.03</v>
      </c>
      <c r="E55" s="4">
        <v>64.180000000000007</v>
      </c>
      <c r="F55" s="108">
        <v>60.02</v>
      </c>
      <c r="G55" s="108">
        <v>60.05</v>
      </c>
      <c r="H55" s="205">
        <v>60.48</v>
      </c>
      <c r="I55" s="125">
        <v>59.25</v>
      </c>
      <c r="J55" s="5">
        <v>59</v>
      </c>
      <c r="K55" s="5">
        <v>60.89</v>
      </c>
      <c r="L55" s="5">
        <v>61.41</v>
      </c>
      <c r="M55" s="5">
        <v>59.91</v>
      </c>
      <c r="N55" s="5">
        <v>60.33</v>
      </c>
      <c r="O55" s="5">
        <v>60.47</v>
      </c>
      <c r="P55" s="32">
        <v>61.11</v>
      </c>
      <c r="Q55" s="32">
        <v>61</v>
      </c>
      <c r="R55" s="64">
        <v>59.91</v>
      </c>
      <c r="S55" s="233">
        <v>59.91</v>
      </c>
      <c r="T55" s="245">
        <v>60</v>
      </c>
    </row>
    <row r="56" spans="1:20" ht="17.25" thickBot="1" x14ac:dyDescent="0.35">
      <c r="A56" s="305"/>
      <c r="B56" s="62" t="s">
        <v>10</v>
      </c>
      <c r="C56" s="35" t="s">
        <v>35</v>
      </c>
      <c r="D56" s="50">
        <v>20.082000000000001</v>
      </c>
      <c r="E56" s="50">
        <v>17.291999999999998</v>
      </c>
      <c r="F56" s="109">
        <v>19.001999999999999</v>
      </c>
      <c r="G56" s="109">
        <v>21.58</v>
      </c>
      <c r="H56" s="206">
        <v>20.38</v>
      </c>
      <c r="I56" s="126">
        <v>19.850000000000001</v>
      </c>
      <c r="J56" s="51">
        <v>20.03</v>
      </c>
      <c r="K56" s="51">
        <v>17.670000000000002</v>
      </c>
      <c r="L56" s="51">
        <v>19.559999999999999</v>
      </c>
      <c r="M56" s="51">
        <v>20.238</v>
      </c>
      <c r="N56" s="51">
        <v>19.948</v>
      </c>
      <c r="O56" s="51">
        <v>20.668000000000003</v>
      </c>
      <c r="P56" s="52">
        <v>17.327999999999999</v>
      </c>
      <c r="Q56" s="52">
        <v>19</v>
      </c>
      <c r="R56" s="74">
        <v>19.518000000000001</v>
      </c>
      <c r="S56" s="234">
        <v>18.898</v>
      </c>
      <c r="T56" s="246">
        <v>19</v>
      </c>
    </row>
    <row r="57" spans="1:20" x14ac:dyDescent="0.3">
      <c r="A57" s="305"/>
      <c r="B57" s="313" t="s">
        <v>30</v>
      </c>
      <c r="C57" s="131" t="s">
        <v>36</v>
      </c>
      <c r="D57" s="146">
        <f t="shared" ref="D57:R57" si="54">D47+D48+D49+D50+D51+D52+D53+D54+D55+D56</f>
        <v>2423.8870522588522</v>
      </c>
      <c r="E57" s="146">
        <f t="shared" si="54"/>
        <v>2174.6728214896216</v>
      </c>
      <c r="F57" s="147">
        <f t="shared" si="54"/>
        <v>2255.9727335775337</v>
      </c>
      <c r="G57" s="147">
        <f t="shared" si="54"/>
        <v>2377.9856786324785</v>
      </c>
      <c r="H57" s="222">
        <f t="shared" si="54"/>
        <v>2557.3920522588519</v>
      </c>
      <c r="I57" s="148">
        <f t="shared" si="54"/>
        <v>2356.1884881562878</v>
      </c>
      <c r="J57" s="146">
        <f t="shared" si="54"/>
        <v>2280.3820083028086</v>
      </c>
      <c r="K57" s="146">
        <f t="shared" si="54"/>
        <v>2412.8970101343098</v>
      </c>
      <c r="L57" s="146">
        <f t="shared" si="54"/>
        <v>2499.2995705738699</v>
      </c>
      <c r="M57" s="146">
        <f t="shared" si="54"/>
        <v>2624.9642628815623</v>
      </c>
      <c r="N57" s="146">
        <f t="shared" si="54"/>
        <v>2534.611552258852</v>
      </c>
      <c r="O57" s="146">
        <f t="shared" si="54"/>
        <v>2471.8982445665442</v>
      </c>
      <c r="P57" s="146">
        <f t="shared" si="54"/>
        <v>2308.2568819291823</v>
      </c>
      <c r="Q57" s="149">
        <f t="shared" si="54"/>
        <v>2265</v>
      </c>
      <c r="R57" s="158">
        <f t="shared" si="54"/>
        <v>2469.5876877899882</v>
      </c>
      <c r="S57" s="235">
        <f t="shared" ref="S57" si="55">S47+S48+S49+S50+S51+S52+S53+S54+S55+S56</f>
        <v>2328.5075559218558</v>
      </c>
      <c r="T57" s="248">
        <v>2292.62</v>
      </c>
    </row>
    <row r="58" spans="1:20" ht="17.25" thickBot="1" x14ac:dyDescent="0.35">
      <c r="A58" s="306"/>
      <c r="B58" s="314"/>
      <c r="C58" s="136" t="s">
        <v>49</v>
      </c>
      <c r="D58" s="136"/>
      <c r="E58" s="137">
        <f t="shared" ref="E58" si="56">(E57-D57)/D57</f>
        <v>-0.1028159420782353</v>
      </c>
      <c r="F58" s="138">
        <f t="shared" ref="F58" si="57">(F57-E57)/E57</f>
        <v>3.7384893619180293E-2</v>
      </c>
      <c r="G58" s="138">
        <f t="shared" ref="G58" si="58">(G57-F57)/F57</f>
        <v>5.4084405914541354E-2</v>
      </c>
      <c r="H58" s="220">
        <f t="shared" ref="H58" si="59">(H57-G57)/G57</f>
        <v>7.5444682126742491E-2</v>
      </c>
      <c r="I58" s="139">
        <f t="shared" ref="I58" si="60">(I57-H57)/H57</f>
        <v>-7.867529107429902E-2</v>
      </c>
      <c r="J58" s="137">
        <f t="shared" ref="J58" si="61">(J57-I57)/I57</f>
        <v>-3.2173351255441213E-2</v>
      </c>
      <c r="K58" s="137">
        <f t="shared" ref="K58" si="62">(K57-J57)/J57</f>
        <v>5.8110878505889668E-2</v>
      </c>
      <c r="L58" s="137">
        <f t="shared" ref="L58" si="63">(L57-K57)/K57</f>
        <v>3.5808640019306379E-2</v>
      </c>
      <c r="M58" s="137">
        <f t="shared" ref="M58" si="64">(M57-L57)/L57</f>
        <v>5.0279963949594962E-2</v>
      </c>
      <c r="N58" s="137">
        <f t="shared" ref="N58" si="65">(N57-M57)/M57</f>
        <v>-3.4420548843406069E-2</v>
      </c>
      <c r="O58" s="137">
        <f t="shared" ref="O58" si="66">(O57-N57)/N57</f>
        <v>-2.4742768822472047E-2</v>
      </c>
      <c r="P58" s="137">
        <f t="shared" ref="P58" si="67">(P57-O57)/O57</f>
        <v>-6.6200687264154345E-2</v>
      </c>
      <c r="Q58" s="140">
        <f t="shared" ref="Q58:T58" si="68">(Q57-P57)/P57</f>
        <v>-1.8740064101110499E-2</v>
      </c>
      <c r="R58" s="156">
        <f t="shared" si="68"/>
        <v>9.0325689973504722E-2</v>
      </c>
      <c r="S58" s="226">
        <f t="shared" si="68"/>
        <v>-5.7126998391534643E-2</v>
      </c>
      <c r="T58" s="217">
        <f t="shared" si="68"/>
        <v>-1.541225658924178E-2</v>
      </c>
    </row>
    <row r="59" spans="1:20" ht="16.5" customHeight="1" x14ac:dyDescent="0.3">
      <c r="A59" s="302" t="s">
        <v>47</v>
      </c>
      <c r="B59" s="25" t="s">
        <v>1</v>
      </c>
      <c r="C59" s="10" t="s">
        <v>33</v>
      </c>
      <c r="D59" s="19">
        <v>0.97899999999999998</v>
      </c>
      <c r="E59" s="19">
        <v>1.8680000000000001</v>
      </c>
      <c r="F59" s="110">
        <v>1.6759999999999999</v>
      </c>
      <c r="G59" s="110">
        <v>1.1990000000000001</v>
      </c>
      <c r="H59" s="208">
        <v>1.4059999999999999</v>
      </c>
      <c r="I59" s="128">
        <v>1.0609999999999999</v>
      </c>
      <c r="J59" s="53">
        <v>1.946</v>
      </c>
      <c r="K59" s="53">
        <v>1.3819999999999999</v>
      </c>
      <c r="L59" s="53">
        <v>2.8410000000000002</v>
      </c>
      <c r="M59" s="53">
        <v>2.2549999999999999</v>
      </c>
      <c r="N59" s="53">
        <v>2.2810000000000001</v>
      </c>
      <c r="O59" s="53">
        <v>1.554</v>
      </c>
      <c r="P59" s="54">
        <v>1.107</v>
      </c>
      <c r="Q59" s="54">
        <v>1</v>
      </c>
      <c r="R59" s="76">
        <v>1.133</v>
      </c>
      <c r="S59" s="236">
        <v>1.1599999999999999</v>
      </c>
      <c r="T59" s="244">
        <v>1</v>
      </c>
    </row>
    <row r="60" spans="1:20" ht="16.5" customHeight="1" x14ac:dyDescent="0.3">
      <c r="A60" s="305"/>
      <c r="B60" s="26" t="s">
        <v>2</v>
      </c>
      <c r="C60" s="2" t="s">
        <v>33</v>
      </c>
      <c r="D60" s="6">
        <v>2.0470000000000002</v>
      </c>
      <c r="E60" s="6">
        <v>1.792</v>
      </c>
      <c r="F60" s="111">
        <v>1.84</v>
      </c>
      <c r="G60" s="111">
        <v>1.7929999999999999</v>
      </c>
      <c r="H60" s="209">
        <v>0.23699999999999999</v>
      </c>
      <c r="I60" s="129">
        <v>0.30299999999999999</v>
      </c>
      <c r="J60" s="7">
        <v>0.52100000000000002</v>
      </c>
      <c r="K60" s="7">
        <v>1.64</v>
      </c>
      <c r="L60" s="7">
        <v>0.157</v>
      </c>
      <c r="M60" s="7">
        <v>0.253</v>
      </c>
      <c r="N60" s="7">
        <v>0.252</v>
      </c>
      <c r="O60" s="7">
        <v>0.252</v>
      </c>
      <c r="P60" s="33">
        <v>0.252</v>
      </c>
      <c r="Q60" s="33">
        <v>0</v>
      </c>
      <c r="R60" s="77">
        <v>0.247</v>
      </c>
      <c r="S60" s="237">
        <v>0.245</v>
      </c>
      <c r="T60" s="268">
        <v>0</v>
      </c>
    </row>
    <row r="61" spans="1:20" x14ac:dyDescent="0.3">
      <c r="A61" s="305" t="s">
        <v>45</v>
      </c>
      <c r="B61" s="26" t="s">
        <v>3</v>
      </c>
      <c r="C61" s="2" t="s">
        <v>33</v>
      </c>
      <c r="D61" s="6">
        <v>2.121</v>
      </c>
      <c r="E61" s="6">
        <v>2.7389999999999999</v>
      </c>
      <c r="F61" s="111">
        <v>3.4359999999999999</v>
      </c>
      <c r="G61" s="111">
        <v>2.427</v>
      </c>
      <c r="H61" s="209">
        <v>3.1160000000000001</v>
      </c>
      <c r="I61" s="129">
        <v>2.9390000000000001</v>
      </c>
      <c r="J61" s="7">
        <v>2.48</v>
      </c>
      <c r="K61" s="7">
        <v>2.6230000000000002</v>
      </c>
      <c r="L61" s="7">
        <v>2.0569999999999999</v>
      </c>
      <c r="M61" s="7">
        <v>3.6139999999999999</v>
      </c>
      <c r="N61" s="7">
        <v>3.4790000000000001</v>
      </c>
      <c r="O61" s="7">
        <v>2.508</v>
      </c>
      <c r="P61" s="33">
        <v>2.79</v>
      </c>
      <c r="Q61" s="33">
        <v>2</v>
      </c>
      <c r="R61" s="77">
        <v>3.4540000000000002</v>
      </c>
      <c r="S61" s="237">
        <v>3.2029999999999998</v>
      </c>
      <c r="T61" s="245">
        <v>4</v>
      </c>
    </row>
    <row r="62" spans="1:20" x14ac:dyDescent="0.3">
      <c r="A62" s="305"/>
      <c r="B62" s="26" t="s">
        <v>4</v>
      </c>
      <c r="C62" s="2" t="s">
        <v>33</v>
      </c>
      <c r="D62" s="6">
        <v>0.54400000000000004</v>
      </c>
      <c r="E62" s="6">
        <v>0.625</v>
      </c>
      <c r="F62" s="111">
        <v>0.72699999999999998</v>
      </c>
      <c r="G62" s="111">
        <v>0.64700000000000002</v>
      </c>
      <c r="H62" s="209">
        <v>0.751</v>
      </c>
      <c r="I62" s="129">
        <v>1.056</v>
      </c>
      <c r="J62" s="7">
        <v>0.90700000000000003</v>
      </c>
      <c r="K62" s="7">
        <v>1.877</v>
      </c>
      <c r="L62" s="7">
        <v>1.73</v>
      </c>
      <c r="M62" s="7">
        <v>2.1459999999999999</v>
      </c>
      <c r="N62" s="7">
        <v>1.8109999999999999</v>
      </c>
      <c r="O62" s="7">
        <v>1.452</v>
      </c>
      <c r="P62" s="33">
        <v>1.2509999999999999</v>
      </c>
      <c r="Q62" s="33">
        <v>1</v>
      </c>
      <c r="R62" s="77">
        <v>1.238</v>
      </c>
      <c r="S62" s="237">
        <v>1.081</v>
      </c>
      <c r="T62" s="245">
        <v>1</v>
      </c>
    </row>
    <row r="63" spans="1:20" x14ac:dyDescent="0.3">
      <c r="A63" s="305"/>
      <c r="B63" s="26" t="s">
        <v>5</v>
      </c>
      <c r="C63" s="2" t="s">
        <v>33</v>
      </c>
      <c r="D63" s="6">
        <v>0</v>
      </c>
      <c r="E63" s="6">
        <v>0</v>
      </c>
      <c r="F63" s="111">
        <v>0</v>
      </c>
      <c r="G63" s="111">
        <v>0</v>
      </c>
      <c r="H63" s="209">
        <v>0</v>
      </c>
      <c r="I63" s="129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237">
        <v>0</v>
      </c>
      <c r="T63" s="268">
        <v>0</v>
      </c>
    </row>
    <row r="64" spans="1:20" x14ac:dyDescent="0.3">
      <c r="A64" s="305"/>
      <c r="B64" s="26" t="s">
        <v>6</v>
      </c>
      <c r="C64" s="2" t="s">
        <v>33</v>
      </c>
      <c r="D64" s="6">
        <v>0</v>
      </c>
      <c r="E64" s="6">
        <v>0</v>
      </c>
      <c r="F64" s="111">
        <v>0</v>
      </c>
      <c r="G64" s="111">
        <v>0</v>
      </c>
      <c r="H64" s="209">
        <v>0</v>
      </c>
      <c r="I64" s="129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33">
        <v>0</v>
      </c>
      <c r="Q64" s="33">
        <v>0</v>
      </c>
      <c r="R64" s="77">
        <v>0</v>
      </c>
      <c r="S64" s="237">
        <v>0</v>
      </c>
      <c r="T64" s="268">
        <v>0</v>
      </c>
    </row>
    <row r="65" spans="1:20" x14ac:dyDescent="0.3">
      <c r="A65" s="305"/>
      <c r="B65" s="26" t="s">
        <v>7</v>
      </c>
      <c r="C65" s="2" t="s">
        <v>33</v>
      </c>
      <c r="D65" s="6">
        <v>16.300459166666666</v>
      </c>
      <c r="E65" s="6">
        <v>12.273459166666665</v>
      </c>
      <c r="F65" s="111">
        <v>12.133459166666666</v>
      </c>
      <c r="G65" s="111">
        <v>14.174459166666665</v>
      </c>
      <c r="H65" s="209">
        <v>12.883459166666666</v>
      </c>
      <c r="I65" s="129">
        <v>14.496459166666666</v>
      </c>
      <c r="J65" s="7">
        <v>13.166459166666666</v>
      </c>
      <c r="K65" s="7">
        <v>13.476459166666666</v>
      </c>
      <c r="L65" s="7">
        <v>13.488459166666665</v>
      </c>
      <c r="M65" s="7">
        <v>13.529459166666665</v>
      </c>
      <c r="N65" s="7">
        <v>14.102459166666666</v>
      </c>
      <c r="O65" s="7">
        <v>13.783459166666665</v>
      </c>
      <c r="P65" s="33">
        <v>12.601459166666666</v>
      </c>
      <c r="Q65" s="33">
        <v>13</v>
      </c>
      <c r="R65" s="77">
        <v>12.379459166666665</v>
      </c>
      <c r="S65" s="237">
        <v>12.247459166666665</v>
      </c>
      <c r="T65" s="245">
        <v>13</v>
      </c>
    </row>
    <row r="66" spans="1:20" x14ac:dyDescent="0.3">
      <c r="A66" s="305"/>
      <c r="B66" s="26" t="s">
        <v>8</v>
      </c>
      <c r="C66" s="2" t="s">
        <v>33</v>
      </c>
      <c r="D66" s="6">
        <v>10.711664166666665</v>
      </c>
      <c r="E66" s="6">
        <v>9.8876641666666654</v>
      </c>
      <c r="F66" s="111">
        <v>10.346664166666665</v>
      </c>
      <c r="G66" s="111">
        <v>10.974664166666665</v>
      </c>
      <c r="H66" s="209">
        <v>10.579664166666666</v>
      </c>
      <c r="I66" s="129">
        <v>10.586664166666665</v>
      </c>
      <c r="J66" s="7">
        <v>10.788664166666665</v>
      </c>
      <c r="K66" s="7">
        <v>11.314664166666665</v>
      </c>
      <c r="L66" s="7">
        <v>12.118664166666665</v>
      </c>
      <c r="M66" s="7">
        <v>10.710664166666666</v>
      </c>
      <c r="N66" s="7">
        <v>10.434664166666666</v>
      </c>
      <c r="O66" s="7">
        <v>10.154664166666665</v>
      </c>
      <c r="P66" s="33">
        <v>9.9676641666666654</v>
      </c>
      <c r="Q66" s="33">
        <v>11</v>
      </c>
      <c r="R66" s="77">
        <v>11.173664166666665</v>
      </c>
      <c r="S66" s="237">
        <v>10.140664166666665</v>
      </c>
      <c r="T66" s="245">
        <v>10</v>
      </c>
    </row>
    <row r="67" spans="1:20" x14ac:dyDescent="0.3">
      <c r="A67" s="305"/>
      <c r="B67" s="26" t="s">
        <v>9</v>
      </c>
      <c r="C67" s="2" t="s">
        <v>33</v>
      </c>
      <c r="D67" s="6">
        <v>0.247</v>
      </c>
      <c r="E67" s="6">
        <v>1.5429999999999999</v>
      </c>
      <c r="F67" s="111">
        <v>2.0459999999999998</v>
      </c>
      <c r="G67" s="111">
        <v>2.1909999999999998</v>
      </c>
      <c r="H67" s="209">
        <v>2.1640000000000001</v>
      </c>
      <c r="I67" s="129">
        <v>1.9630000000000001</v>
      </c>
      <c r="J67" s="7">
        <v>1.347</v>
      </c>
      <c r="K67" s="7">
        <v>1.347</v>
      </c>
      <c r="L67" s="7">
        <v>1.347</v>
      </c>
      <c r="M67" s="7">
        <v>1.347</v>
      </c>
      <c r="N67" s="7">
        <v>1.347</v>
      </c>
      <c r="O67" s="7">
        <v>1.347</v>
      </c>
      <c r="P67" s="33">
        <v>1.347</v>
      </c>
      <c r="Q67" s="33">
        <v>1</v>
      </c>
      <c r="R67" s="77">
        <v>1.347</v>
      </c>
      <c r="S67" s="237">
        <v>1.347</v>
      </c>
      <c r="T67" s="245">
        <v>1</v>
      </c>
    </row>
    <row r="68" spans="1:20" ht="17.25" thickBot="1" x14ac:dyDescent="0.35">
      <c r="A68" s="305"/>
      <c r="B68" s="62" t="s">
        <v>10</v>
      </c>
      <c r="C68" s="35" t="s">
        <v>33</v>
      </c>
      <c r="D68" s="55">
        <v>0.88700000000000001</v>
      </c>
      <c r="E68" s="55">
        <v>0.61199999999999999</v>
      </c>
      <c r="F68" s="112">
        <v>0.753</v>
      </c>
      <c r="G68" s="112">
        <v>0.90700000000000003</v>
      </c>
      <c r="H68" s="210">
        <v>0.91300000000000003</v>
      </c>
      <c r="I68" s="130">
        <v>0.871</v>
      </c>
      <c r="J68" s="56">
        <v>0.92800000000000005</v>
      </c>
      <c r="K68" s="56">
        <v>0.65200000000000002</v>
      </c>
      <c r="L68" s="56">
        <v>0.74299999999999999</v>
      </c>
      <c r="M68" s="56">
        <v>0.85699999999999998</v>
      </c>
      <c r="N68" s="56">
        <v>0.871</v>
      </c>
      <c r="O68" s="56">
        <v>0.66900000000000004</v>
      </c>
      <c r="P68" s="57">
        <v>0.64600000000000002</v>
      </c>
      <c r="Q68" s="57">
        <v>1</v>
      </c>
      <c r="R68" s="78">
        <v>0.79400000000000004</v>
      </c>
      <c r="S68" s="238">
        <v>0.81299999999999994</v>
      </c>
      <c r="T68" s="246">
        <v>1</v>
      </c>
    </row>
    <row r="69" spans="1:20" s="18" customFormat="1" x14ac:dyDescent="0.3">
      <c r="A69" s="305"/>
      <c r="B69" s="313" t="s">
        <v>25</v>
      </c>
      <c r="C69" s="131" t="s">
        <v>32</v>
      </c>
      <c r="D69" s="146">
        <f t="shared" ref="D69:R69" si="69">D59+D60+D61+D62+D63+D64+D65+D66+D67+D68</f>
        <v>33.837123333333331</v>
      </c>
      <c r="E69" s="146">
        <f t="shared" si="69"/>
        <v>31.340123333333327</v>
      </c>
      <c r="F69" s="147">
        <f t="shared" si="69"/>
        <v>32.958123333333333</v>
      </c>
      <c r="G69" s="147">
        <f t="shared" si="69"/>
        <v>34.313123333333337</v>
      </c>
      <c r="H69" s="222">
        <f t="shared" si="69"/>
        <v>32.050123333333332</v>
      </c>
      <c r="I69" s="148">
        <f t="shared" si="69"/>
        <v>33.276123333333331</v>
      </c>
      <c r="J69" s="146">
        <f t="shared" si="69"/>
        <v>32.084123333333331</v>
      </c>
      <c r="K69" s="146">
        <f t="shared" si="69"/>
        <v>34.312123333333332</v>
      </c>
      <c r="L69" s="146">
        <f t="shared" si="69"/>
        <v>34.482123333333334</v>
      </c>
      <c r="M69" s="146">
        <f t="shared" si="69"/>
        <v>34.712123333333331</v>
      </c>
      <c r="N69" s="146">
        <f t="shared" si="69"/>
        <v>34.578123333333338</v>
      </c>
      <c r="O69" s="146">
        <f t="shared" si="69"/>
        <v>31.72012333333333</v>
      </c>
      <c r="P69" s="146">
        <f t="shared" si="69"/>
        <v>29.962123333333334</v>
      </c>
      <c r="Q69" s="149">
        <f t="shared" si="69"/>
        <v>30</v>
      </c>
      <c r="R69" s="158">
        <f t="shared" si="69"/>
        <v>31.766123333333333</v>
      </c>
      <c r="S69" s="235">
        <f t="shared" ref="S69" si="70">S59+S60+S61+S62+S63+S64+S65+S66+S67+S68</f>
        <v>30.237123333333333</v>
      </c>
      <c r="T69" s="248">
        <v>30.371099999999998</v>
      </c>
    </row>
    <row r="70" spans="1:20" ht="17.25" thickBot="1" x14ac:dyDescent="0.35">
      <c r="A70" s="305"/>
      <c r="B70" s="314"/>
      <c r="C70" s="136" t="s">
        <v>49</v>
      </c>
      <c r="D70" s="136"/>
      <c r="E70" s="137">
        <f t="shared" ref="E70" si="71">(E69-D69)/D69</f>
        <v>-7.3794689205751149E-2</v>
      </c>
      <c r="F70" s="138">
        <f t="shared" ref="F70" si="72">(F69-E69)/E69</f>
        <v>5.1627110167722354E-2</v>
      </c>
      <c r="G70" s="138">
        <f t="shared" ref="G70" si="73">(G69-F69)/F69</f>
        <v>4.1112777760303421E-2</v>
      </c>
      <c r="H70" s="220">
        <f t="shared" ref="H70" si="74">(H69-G69)/G69</f>
        <v>-6.5951443067895354E-2</v>
      </c>
      <c r="I70" s="139">
        <f t="shared" ref="I70" si="75">(I69-H69)/H69</f>
        <v>3.8252582907377243E-2</v>
      </c>
      <c r="J70" s="137">
        <f t="shared" ref="J70" si="76">(J69-I69)/I69</f>
        <v>-3.5821480406822238E-2</v>
      </c>
      <c r="K70" s="137">
        <f t="shared" ref="K70" si="77">(K69-J69)/J69</f>
        <v>6.9442445936655953E-2</v>
      </c>
      <c r="L70" s="137">
        <f t="shared" ref="L70" si="78">(L69-K69)/K69</f>
        <v>4.9545170477646059E-3</v>
      </c>
      <c r="M70" s="137">
        <f t="shared" ref="M70" si="79">(M69-L69)/L69</f>
        <v>6.6701228858972103E-3</v>
      </c>
      <c r="N70" s="137">
        <f t="shared" ref="N70" si="80">(N69-M69)/M69</f>
        <v>-3.8603227671559874E-3</v>
      </c>
      <c r="O70" s="137">
        <f t="shared" ref="O70" si="81">(O69-N69)/N69</f>
        <v>-8.2653415642279626E-2</v>
      </c>
      <c r="P70" s="137">
        <f t="shared" ref="P70" si="82">(P69-O69)/O69</f>
        <v>-5.5422230913982233E-2</v>
      </c>
      <c r="Q70" s="140">
        <f t="shared" ref="Q70:T70" si="83">(Q69-P69)/P69</f>
        <v>1.2641516172028863E-3</v>
      </c>
      <c r="R70" s="156">
        <f t="shared" si="83"/>
        <v>5.8870777777777758E-2</v>
      </c>
      <c r="S70" s="226">
        <f t="shared" si="83"/>
        <v>-4.8133037322674037E-2</v>
      </c>
      <c r="T70" s="217">
        <f t="shared" si="83"/>
        <v>4.4308668251840603E-3</v>
      </c>
    </row>
    <row r="71" spans="1:20" ht="16.5" customHeight="1" x14ac:dyDescent="0.3">
      <c r="A71" s="302" t="s">
        <v>16</v>
      </c>
      <c r="B71" s="25" t="s">
        <v>1</v>
      </c>
      <c r="C71" s="10" t="s">
        <v>17</v>
      </c>
      <c r="D71" s="11">
        <v>417</v>
      </c>
      <c r="E71" s="11">
        <v>418</v>
      </c>
      <c r="F71" s="102">
        <v>410</v>
      </c>
      <c r="G71" s="102">
        <v>406</v>
      </c>
      <c r="H71" s="199">
        <v>406</v>
      </c>
      <c r="I71" s="119">
        <v>404</v>
      </c>
      <c r="J71" s="11">
        <v>406</v>
      </c>
      <c r="K71" s="11">
        <v>406</v>
      </c>
      <c r="L71" s="11">
        <v>396</v>
      </c>
      <c r="M71" s="11">
        <v>384</v>
      </c>
      <c r="N71" s="11">
        <v>384</v>
      </c>
      <c r="O71" s="11">
        <v>379</v>
      </c>
      <c r="P71" s="58">
        <v>348</v>
      </c>
      <c r="Q71" s="58">
        <v>346</v>
      </c>
      <c r="R71" s="82">
        <v>346</v>
      </c>
      <c r="S71" s="239">
        <v>346</v>
      </c>
      <c r="T71" s="244">
        <v>344</v>
      </c>
    </row>
    <row r="72" spans="1:20" x14ac:dyDescent="0.3">
      <c r="A72" s="303"/>
      <c r="B72" s="26" t="s">
        <v>2</v>
      </c>
      <c r="C72" s="2" t="s">
        <v>17</v>
      </c>
      <c r="D72" s="3">
        <v>3329</v>
      </c>
      <c r="E72" s="3">
        <v>3327</v>
      </c>
      <c r="F72" s="100">
        <v>3310</v>
      </c>
      <c r="G72" s="100">
        <v>3304</v>
      </c>
      <c r="H72" s="195">
        <v>3465</v>
      </c>
      <c r="I72" s="115">
        <v>3477</v>
      </c>
      <c r="J72" s="3">
        <v>3463</v>
      </c>
      <c r="K72" s="3">
        <v>3444</v>
      </c>
      <c r="L72" s="3">
        <v>3460</v>
      </c>
      <c r="M72" s="3">
        <v>3450</v>
      </c>
      <c r="N72" s="3">
        <v>3449</v>
      </c>
      <c r="O72" s="3">
        <v>3446</v>
      </c>
      <c r="P72" s="34">
        <v>3365</v>
      </c>
      <c r="Q72" s="34">
        <v>3363</v>
      </c>
      <c r="R72" s="79">
        <v>3353</v>
      </c>
      <c r="S72" s="240">
        <v>3355</v>
      </c>
      <c r="T72" s="245">
        <v>3341</v>
      </c>
    </row>
    <row r="73" spans="1:20" x14ac:dyDescent="0.3">
      <c r="A73" s="303"/>
      <c r="B73" s="26" t="s">
        <v>3</v>
      </c>
      <c r="C73" s="2" t="s">
        <v>17</v>
      </c>
      <c r="D73" s="3">
        <v>468</v>
      </c>
      <c r="E73" s="3">
        <v>471</v>
      </c>
      <c r="F73" s="100">
        <v>469</v>
      </c>
      <c r="G73" s="100">
        <v>469</v>
      </c>
      <c r="H73" s="195">
        <v>462</v>
      </c>
      <c r="I73" s="115">
        <v>463</v>
      </c>
      <c r="J73" s="3">
        <v>465</v>
      </c>
      <c r="K73" s="3">
        <v>475</v>
      </c>
      <c r="L73" s="3">
        <v>472</v>
      </c>
      <c r="M73" s="3">
        <v>482</v>
      </c>
      <c r="N73" s="3">
        <v>466</v>
      </c>
      <c r="O73" s="3">
        <v>466</v>
      </c>
      <c r="P73" s="34">
        <v>467</v>
      </c>
      <c r="Q73" s="34">
        <v>464</v>
      </c>
      <c r="R73" s="79">
        <v>463</v>
      </c>
      <c r="S73" s="240">
        <v>464</v>
      </c>
      <c r="T73" s="245">
        <v>463</v>
      </c>
    </row>
    <row r="74" spans="1:20" x14ac:dyDescent="0.3">
      <c r="A74" s="303"/>
      <c r="B74" s="26" t="s">
        <v>4</v>
      </c>
      <c r="C74" s="2" t="s">
        <v>17</v>
      </c>
      <c r="D74" s="3">
        <v>758</v>
      </c>
      <c r="E74" s="3">
        <v>756</v>
      </c>
      <c r="F74" s="100">
        <v>754</v>
      </c>
      <c r="G74" s="100">
        <v>776</v>
      </c>
      <c r="H74" s="195">
        <v>776</v>
      </c>
      <c r="I74" s="115">
        <v>767</v>
      </c>
      <c r="J74" s="3">
        <v>769</v>
      </c>
      <c r="K74" s="3">
        <v>764</v>
      </c>
      <c r="L74" s="3">
        <v>766</v>
      </c>
      <c r="M74" s="3">
        <v>758</v>
      </c>
      <c r="N74" s="3">
        <v>764</v>
      </c>
      <c r="O74" s="3">
        <v>764</v>
      </c>
      <c r="P74" s="34">
        <v>742</v>
      </c>
      <c r="Q74" s="34">
        <v>748</v>
      </c>
      <c r="R74" s="79">
        <v>747</v>
      </c>
      <c r="S74" s="240">
        <v>746</v>
      </c>
      <c r="T74" s="245">
        <v>725</v>
      </c>
    </row>
    <row r="75" spans="1:20" x14ac:dyDescent="0.3">
      <c r="A75" s="303"/>
      <c r="B75" s="26" t="s">
        <v>5</v>
      </c>
      <c r="C75" s="2" t="s">
        <v>17</v>
      </c>
      <c r="D75" s="3">
        <v>105</v>
      </c>
      <c r="E75" s="3">
        <v>2</v>
      </c>
      <c r="F75" s="100">
        <v>2</v>
      </c>
      <c r="G75" s="100">
        <v>2</v>
      </c>
      <c r="H75" s="195">
        <v>2</v>
      </c>
      <c r="I75" s="115">
        <v>2</v>
      </c>
      <c r="J75" s="3">
        <v>2</v>
      </c>
      <c r="K75" s="3">
        <v>2</v>
      </c>
      <c r="L75" s="3">
        <v>2</v>
      </c>
      <c r="M75" s="3">
        <v>2</v>
      </c>
      <c r="N75" s="3">
        <v>2</v>
      </c>
      <c r="O75" s="3">
        <v>2</v>
      </c>
      <c r="P75" s="34">
        <v>2</v>
      </c>
      <c r="Q75" s="34">
        <v>2</v>
      </c>
      <c r="R75" s="79">
        <v>2</v>
      </c>
      <c r="S75" s="240">
        <v>2</v>
      </c>
      <c r="T75" s="245">
        <v>2</v>
      </c>
    </row>
    <row r="76" spans="1:20" x14ac:dyDescent="0.3">
      <c r="A76" s="303"/>
      <c r="B76" s="26" t="s">
        <v>6</v>
      </c>
      <c r="C76" s="2" t="s">
        <v>17</v>
      </c>
      <c r="D76" s="3">
        <v>2</v>
      </c>
      <c r="E76" s="3">
        <v>105</v>
      </c>
      <c r="F76" s="100">
        <v>105</v>
      </c>
      <c r="G76" s="100">
        <v>105</v>
      </c>
      <c r="H76" s="195">
        <v>105</v>
      </c>
      <c r="I76" s="115">
        <v>105</v>
      </c>
      <c r="J76" s="3">
        <v>105</v>
      </c>
      <c r="K76" s="3">
        <v>105</v>
      </c>
      <c r="L76" s="3">
        <v>105</v>
      </c>
      <c r="M76" s="3">
        <v>105</v>
      </c>
      <c r="N76" s="3">
        <v>105</v>
      </c>
      <c r="O76" s="3">
        <v>105</v>
      </c>
      <c r="P76" s="34">
        <v>105</v>
      </c>
      <c r="Q76" s="34">
        <v>105</v>
      </c>
      <c r="R76" s="79">
        <v>105</v>
      </c>
      <c r="S76" s="240">
        <v>105</v>
      </c>
      <c r="T76" s="245">
        <v>105</v>
      </c>
    </row>
    <row r="77" spans="1:20" x14ac:dyDescent="0.3">
      <c r="A77" s="303"/>
      <c r="B77" s="26" t="s">
        <v>7</v>
      </c>
      <c r="C77" s="2" t="s">
        <v>17</v>
      </c>
      <c r="D77" s="3">
        <v>2629</v>
      </c>
      <c r="E77" s="3">
        <v>2641</v>
      </c>
      <c r="F77" s="100">
        <v>2673</v>
      </c>
      <c r="G77" s="100">
        <v>2662</v>
      </c>
      <c r="H77" s="195">
        <v>2646</v>
      </c>
      <c r="I77" s="115">
        <v>2642</v>
      </c>
      <c r="J77" s="3">
        <v>2727</v>
      </c>
      <c r="K77" s="3">
        <v>2733</v>
      </c>
      <c r="L77" s="3">
        <v>2741</v>
      </c>
      <c r="M77" s="3">
        <v>2727</v>
      </c>
      <c r="N77" s="3">
        <v>2748</v>
      </c>
      <c r="O77" s="3">
        <v>2775</v>
      </c>
      <c r="P77" s="34">
        <v>2777</v>
      </c>
      <c r="Q77" s="34">
        <v>2740</v>
      </c>
      <c r="R77" s="79">
        <v>2709</v>
      </c>
      <c r="S77" s="240">
        <v>2697</v>
      </c>
      <c r="T77" s="245">
        <v>2667</v>
      </c>
    </row>
    <row r="78" spans="1:20" x14ac:dyDescent="0.3">
      <c r="A78" s="303"/>
      <c r="B78" s="26" t="s">
        <v>8</v>
      </c>
      <c r="C78" s="2" t="s">
        <v>17</v>
      </c>
      <c r="D78" s="3">
        <v>4568</v>
      </c>
      <c r="E78" s="3">
        <v>4535</v>
      </c>
      <c r="F78" s="100">
        <v>4670</v>
      </c>
      <c r="G78" s="100">
        <v>4709</v>
      </c>
      <c r="H78" s="195">
        <v>4846</v>
      </c>
      <c r="I78" s="115">
        <v>4897</v>
      </c>
      <c r="J78" s="3">
        <v>4768</v>
      </c>
      <c r="K78" s="3">
        <v>4682</v>
      </c>
      <c r="L78" s="3">
        <v>4719</v>
      </c>
      <c r="M78" s="3">
        <v>4672</v>
      </c>
      <c r="N78" s="3">
        <v>4694</v>
      </c>
      <c r="O78" s="3">
        <v>4734</v>
      </c>
      <c r="P78" s="34">
        <v>4700</v>
      </c>
      <c r="Q78" s="34">
        <v>4693</v>
      </c>
      <c r="R78" s="79">
        <v>4677</v>
      </c>
      <c r="S78" s="240">
        <v>4648</v>
      </c>
      <c r="T78" s="245">
        <v>4612</v>
      </c>
    </row>
    <row r="79" spans="1:20" x14ac:dyDescent="0.3">
      <c r="A79" s="303"/>
      <c r="B79" s="26" t="s">
        <v>9</v>
      </c>
      <c r="C79" s="2" t="s">
        <v>17</v>
      </c>
      <c r="D79" s="3">
        <v>230</v>
      </c>
      <c r="E79" s="3">
        <v>225</v>
      </c>
      <c r="F79" s="100">
        <v>225</v>
      </c>
      <c r="G79" s="100">
        <v>225</v>
      </c>
      <c r="H79" s="195">
        <v>223</v>
      </c>
      <c r="I79" s="115">
        <v>223</v>
      </c>
      <c r="J79" s="3">
        <v>223</v>
      </c>
      <c r="K79" s="3">
        <v>223</v>
      </c>
      <c r="L79" s="3">
        <v>229</v>
      </c>
      <c r="M79" s="3">
        <v>229</v>
      </c>
      <c r="N79" s="3">
        <v>228</v>
      </c>
      <c r="O79" s="3">
        <v>228</v>
      </c>
      <c r="P79" s="34">
        <v>228</v>
      </c>
      <c r="Q79" s="34">
        <v>230</v>
      </c>
      <c r="R79" s="79">
        <v>230</v>
      </c>
      <c r="S79" s="240">
        <v>229</v>
      </c>
      <c r="T79" s="245">
        <v>229</v>
      </c>
    </row>
    <row r="80" spans="1:20" x14ac:dyDescent="0.3">
      <c r="A80" s="303"/>
      <c r="B80" s="26" t="s">
        <v>10</v>
      </c>
      <c r="C80" s="2" t="s">
        <v>17</v>
      </c>
      <c r="D80" s="3">
        <v>207</v>
      </c>
      <c r="E80" s="3">
        <v>207</v>
      </c>
      <c r="F80" s="100">
        <v>204</v>
      </c>
      <c r="G80" s="100">
        <v>204</v>
      </c>
      <c r="H80" s="195">
        <v>201</v>
      </c>
      <c r="I80" s="115">
        <v>201</v>
      </c>
      <c r="J80" s="3">
        <v>201</v>
      </c>
      <c r="K80" s="3">
        <v>197</v>
      </c>
      <c r="L80" s="3">
        <v>196</v>
      </c>
      <c r="M80" s="3">
        <v>196</v>
      </c>
      <c r="N80" s="3">
        <v>196</v>
      </c>
      <c r="O80" s="3">
        <v>196</v>
      </c>
      <c r="P80" s="34">
        <v>183</v>
      </c>
      <c r="Q80" s="34">
        <v>184</v>
      </c>
      <c r="R80" s="79">
        <v>184</v>
      </c>
      <c r="S80" s="240">
        <v>183</v>
      </c>
      <c r="T80" s="245">
        <v>182</v>
      </c>
    </row>
    <row r="81" spans="1:20" ht="17.25" thickBot="1" x14ac:dyDescent="0.35">
      <c r="A81" s="303"/>
      <c r="B81" s="62" t="s">
        <v>18</v>
      </c>
      <c r="C81" s="35" t="s">
        <v>17</v>
      </c>
      <c r="D81" s="36">
        <v>826</v>
      </c>
      <c r="E81" s="36">
        <v>827</v>
      </c>
      <c r="F81" s="101">
        <v>828</v>
      </c>
      <c r="G81" s="101">
        <v>835</v>
      </c>
      <c r="H81" s="196">
        <v>844</v>
      </c>
      <c r="I81" s="116">
        <v>842</v>
      </c>
      <c r="J81" s="36">
        <v>842</v>
      </c>
      <c r="K81" s="36">
        <v>842</v>
      </c>
      <c r="L81" s="36">
        <v>839</v>
      </c>
      <c r="M81" s="36">
        <v>839</v>
      </c>
      <c r="N81" s="36">
        <v>842</v>
      </c>
      <c r="O81" s="36">
        <v>842</v>
      </c>
      <c r="P81" s="59">
        <v>836</v>
      </c>
      <c r="Q81" s="59">
        <v>836</v>
      </c>
      <c r="R81" s="80">
        <v>835</v>
      </c>
      <c r="S81" s="241">
        <v>836</v>
      </c>
      <c r="T81" s="246">
        <v>849</v>
      </c>
    </row>
    <row r="82" spans="1:20" x14ac:dyDescent="0.3">
      <c r="A82" s="303"/>
      <c r="B82" s="297" t="s">
        <v>25</v>
      </c>
      <c r="C82" s="13" t="s">
        <v>19</v>
      </c>
      <c r="D82" s="15">
        <f t="shared" ref="D82:R82" si="84">D71+D72+D73+D74+D75+D76+D77+D78+D79+D80+D81</f>
        <v>13539</v>
      </c>
      <c r="E82" s="15">
        <f t="shared" si="84"/>
        <v>13514</v>
      </c>
      <c r="F82" s="68">
        <f t="shared" si="84"/>
        <v>13650</v>
      </c>
      <c r="G82" s="68">
        <f t="shared" si="84"/>
        <v>13697</v>
      </c>
      <c r="H82" s="197">
        <f t="shared" si="84"/>
        <v>13976</v>
      </c>
      <c r="I82" s="117">
        <f t="shared" si="84"/>
        <v>14023</v>
      </c>
      <c r="J82" s="15">
        <f t="shared" si="84"/>
        <v>13971</v>
      </c>
      <c r="K82" s="15">
        <f t="shared" si="84"/>
        <v>13873</v>
      </c>
      <c r="L82" s="15">
        <f t="shared" si="84"/>
        <v>13925</v>
      </c>
      <c r="M82" s="15">
        <f t="shared" si="84"/>
        <v>13844</v>
      </c>
      <c r="N82" s="15">
        <f t="shared" si="84"/>
        <v>13878</v>
      </c>
      <c r="O82" s="15">
        <f t="shared" si="84"/>
        <v>13937</v>
      </c>
      <c r="P82" s="15">
        <f t="shared" si="84"/>
        <v>13753</v>
      </c>
      <c r="Q82" s="85">
        <f t="shared" si="84"/>
        <v>13711</v>
      </c>
      <c r="R82" s="86">
        <f t="shared" si="84"/>
        <v>13651</v>
      </c>
      <c r="S82" s="242">
        <f t="shared" ref="S82" si="85">S71+S72+S73+S74+S75+S76+S77+S78+S79+S80+S81</f>
        <v>13611</v>
      </c>
      <c r="T82" s="248">
        <f>SUM(T71:T81)</f>
        <v>13519</v>
      </c>
    </row>
    <row r="83" spans="1:20" ht="17.25" thickBot="1" x14ac:dyDescent="0.35">
      <c r="A83" s="304"/>
      <c r="B83" s="298"/>
      <c r="C83" s="14" t="s">
        <v>49</v>
      </c>
      <c r="D83" s="14"/>
      <c r="E83" s="61">
        <f t="shared" ref="E83" si="86">(E82-D82)/D82</f>
        <v>-1.8465174680552478E-3</v>
      </c>
      <c r="F83" s="69">
        <f t="shared" ref="F83" si="87">(F82-E82)/E82</f>
        <v>1.0063637709042474E-2</v>
      </c>
      <c r="G83" s="69">
        <f t="shared" ref="G83" si="88">(G82-F82)/F82</f>
        <v>3.4432234432234432E-3</v>
      </c>
      <c r="H83" s="211">
        <f t="shared" ref="H83" si="89">(H82-G82)/G82</f>
        <v>2.0369423961451413E-2</v>
      </c>
      <c r="I83" s="118">
        <f t="shared" ref="I83" si="90">(I82-H82)/H82</f>
        <v>3.3629078420148828E-3</v>
      </c>
      <c r="J83" s="61">
        <f t="shared" ref="J83" si="91">(J82-I82)/I82</f>
        <v>-3.7081936818084576E-3</v>
      </c>
      <c r="K83" s="61">
        <f t="shared" ref="K83" si="92">(K82-J82)/J82</f>
        <v>-7.014530098060268E-3</v>
      </c>
      <c r="L83" s="61">
        <f t="shared" ref="L83" si="93">(L82-K82)/K82</f>
        <v>3.7482880415194981E-3</v>
      </c>
      <c r="M83" s="61">
        <f t="shared" ref="M83" si="94">(M82-L82)/L82</f>
        <v>-5.8168761220825857E-3</v>
      </c>
      <c r="N83" s="61">
        <f t="shared" ref="N83" si="95">(N82-M82)/M82</f>
        <v>2.4559375902918233E-3</v>
      </c>
      <c r="O83" s="61">
        <f t="shared" ref="O83" si="96">(O82-N82)/N82</f>
        <v>4.2513330451073644E-3</v>
      </c>
      <c r="P83" s="61">
        <f t="shared" ref="P83" si="97">(P82-O82)/O82</f>
        <v>-1.3202267345913754E-2</v>
      </c>
      <c r="Q83" s="87">
        <f t="shared" ref="Q83:T83" si="98">(Q82-P82)/P82</f>
        <v>-3.0538791536392062E-3</v>
      </c>
      <c r="R83" s="88">
        <f t="shared" si="98"/>
        <v>-4.3760484282692729E-3</v>
      </c>
      <c r="S83" s="243">
        <f t="shared" si="98"/>
        <v>-2.9301882645960003E-3</v>
      </c>
      <c r="T83" s="217">
        <f t="shared" si="98"/>
        <v>-6.7592388509293954E-3</v>
      </c>
    </row>
    <row r="84" spans="1:20" x14ac:dyDescent="0.3">
      <c r="G84" s="65"/>
    </row>
  </sheetData>
  <mergeCells count="22"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  <mergeCell ref="A1:N1"/>
    <mergeCell ref="A5:A6"/>
    <mergeCell ref="A7:A8"/>
    <mergeCell ref="A4:C4"/>
    <mergeCell ref="B20:B21"/>
    <mergeCell ref="A9:A10"/>
    <mergeCell ref="A11:A21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3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:A6"/>
    </sheetView>
  </sheetViews>
  <sheetFormatPr defaultRowHeight="16.5" x14ac:dyDescent="0.3"/>
  <cols>
    <col min="1" max="1" width="16.375" style="1" customWidth="1"/>
    <col min="3" max="3" width="11.625" customWidth="1"/>
    <col min="20" max="20" width="9.75" customWidth="1"/>
    <col min="21" max="21" width="8.875" customWidth="1"/>
  </cols>
  <sheetData>
    <row r="1" spans="1:20" ht="31.5" x14ac:dyDescent="0.3">
      <c r="A1" s="293" t="s">
        <v>37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</row>
    <row r="3" spans="1:20" ht="17.25" thickBot="1" x14ac:dyDescent="0.35">
      <c r="A3" s="159" t="s">
        <v>40</v>
      </c>
    </row>
    <row r="4" spans="1:20" s="24" customFormat="1" ht="17.25" thickBot="1" x14ac:dyDescent="0.35">
      <c r="A4" s="311" t="s">
        <v>21</v>
      </c>
      <c r="B4" s="312"/>
      <c r="C4" s="312"/>
      <c r="D4" s="261">
        <v>2019.1</v>
      </c>
      <c r="E4" s="261">
        <v>2</v>
      </c>
      <c r="F4" s="262">
        <v>3</v>
      </c>
      <c r="G4" s="270">
        <v>4</v>
      </c>
      <c r="H4" s="264">
        <v>5</v>
      </c>
      <c r="I4" s="261">
        <v>6</v>
      </c>
      <c r="J4" s="261">
        <v>7</v>
      </c>
      <c r="K4" s="261">
        <v>8</v>
      </c>
      <c r="L4" s="261">
        <v>9</v>
      </c>
      <c r="M4" s="261">
        <v>10</v>
      </c>
      <c r="N4" s="261">
        <v>11</v>
      </c>
      <c r="O4" s="261">
        <v>12</v>
      </c>
      <c r="P4" s="261">
        <v>2020.1</v>
      </c>
      <c r="Q4" s="261">
        <v>2</v>
      </c>
      <c r="R4" s="262">
        <v>3</v>
      </c>
      <c r="S4" s="262">
        <v>4</v>
      </c>
      <c r="T4" s="266">
        <v>5</v>
      </c>
    </row>
    <row r="5" spans="1:20" x14ac:dyDescent="0.3">
      <c r="A5" s="299" t="s">
        <v>66</v>
      </c>
      <c r="B5" s="249"/>
      <c r="C5" s="249" t="s">
        <v>20</v>
      </c>
      <c r="D5" s="250">
        <v>1000</v>
      </c>
      <c r="E5" s="250">
        <v>1054</v>
      </c>
      <c r="F5" s="251">
        <v>1099</v>
      </c>
      <c r="G5" s="250">
        <v>1112</v>
      </c>
      <c r="H5" s="254">
        <v>1111</v>
      </c>
      <c r="I5" s="250">
        <v>1113</v>
      </c>
      <c r="J5" s="250">
        <v>1104</v>
      </c>
      <c r="K5" s="250">
        <v>1089</v>
      </c>
      <c r="L5" s="250">
        <v>1095</v>
      </c>
      <c r="M5" s="250">
        <v>1090</v>
      </c>
      <c r="N5" s="250">
        <v>1081</v>
      </c>
      <c r="O5" s="250">
        <v>1075</v>
      </c>
      <c r="P5" s="250">
        <v>1074</v>
      </c>
      <c r="Q5" s="255">
        <v>1078</v>
      </c>
      <c r="R5" s="252">
        <v>1080</v>
      </c>
      <c r="S5" s="252">
        <v>1076</v>
      </c>
      <c r="T5" s="247">
        <v>1080</v>
      </c>
    </row>
    <row r="6" spans="1:20" ht="17.25" thickBot="1" x14ac:dyDescent="0.35">
      <c r="A6" s="300"/>
      <c r="B6" s="12"/>
      <c r="C6" s="12" t="s">
        <v>50</v>
      </c>
      <c r="D6" s="256"/>
      <c r="E6" s="61">
        <f t="shared" ref="E6:E8" si="0">(E5-D5)/D5</f>
        <v>5.3999999999999999E-2</v>
      </c>
      <c r="F6" s="69">
        <f t="shared" ref="F6" si="1">(F5-E5)/E5</f>
        <v>4.2694497153700189E-2</v>
      </c>
      <c r="G6" s="61">
        <f t="shared" ref="G6" si="2">(G5-F5)/F5</f>
        <v>1.1828935395814377E-2</v>
      </c>
      <c r="H6" s="118">
        <f t="shared" ref="H6" si="3">(H5-G5)/G5</f>
        <v>-8.9928057553956839E-4</v>
      </c>
      <c r="I6" s="61">
        <f t="shared" ref="I6" si="4">(I5-H5)/H5</f>
        <v>1.8001800180018001E-3</v>
      </c>
      <c r="J6" s="61">
        <f t="shared" ref="J6" si="5">(J5-I5)/I5</f>
        <v>-8.0862533692722376E-3</v>
      </c>
      <c r="K6" s="61">
        <f t="shared" ref="K6" si="6">(K5-J5)/J5</f>
        <v>-1.358695652173913E-2</v>
      </c>
      <c r="L6" s="61">
        <f t="shared" ref="L6" si="7">(L5-K5)/K5</f>
        <v>5.5096418732782371E-3</v>
      </c>
      <c r="M6" s="61">
        <f t="shared" ref="M6" si="8">(M5-L5)/L5</f>
        <v>-4.5662100456621002E-3</v>
      </c>
      <c r="N6" s="61">
        <f t="shared" ref="N6" si="9">(N5-M5)/M5</f>
        <v>-8.2568807339449546E-3</v>
      </c>
      <c r="O6" s="61">
        <f t="shared" ref="O6" si="10">(O5-N5)/N5</f>
        <v>-5.5504162812210914E-3</v>
      </c>
      <c r="P6" s="61">
        <f t="shared" ref="P6" si="11">(P5-O5)/O5</f>
        <v>-9.3023255813953494E-4</v>
      </c>
      <c r="Q6" s="87">
        <f t="shared" ref="Q6:T6" si="12">(Q5-P5)/P5</f>
        <v>3.7243947858472998E-3</v>
      </c>
      <c r="R6" s="88">
        <f t="shared" si="12"/>
        <v>1.8552875695732839E-3</v>
      </c>
      <c r="S6" s="88">
        <f t="shared" si="12"/>
        <v>-3.7037037037037038E-3</v>
      </c>
      <c r="T6" s="217">
        <f t="shared" si="12"/>
        <v>3.7174721189591076E-3</v>
      </c>
    </row>
    <row r="7" spans="1:20" x14ac:dyDescent="0.3">
      <c r="A7" s="299" t="s">
        <v>67</v>
      </c>
      <c r="B7" s="249"/>
      <c r="C7" s="249" t="s">
        <v>20</v>
      </c>
      <c r="D7" s="250">
        <v>306</v>
      </c>
      <c r="E7" s="250">
        <v>327</v>
      </c>
      <c r="F7" s="251">
        <v>333</v>
      </c>
      <c r="G7" s="250">
        <v>334</v>
      </c>
      <c r="H7" s="254">
        <v>339</v>
      </c>
      <c r="I7" s="250">
        <v>340</v>
      </c>
      <c r="J7" s="250">
        <v>340</v>
      </c>
      <c r="K7" s="250">
        <v>329</v>
      </c>
      <c r="L7" s="250">
        <v>336</v>
      </c>
      <c r="M7" s="250">
        <v>332</v>
      </c>
      <c r="N7" s="250">
        <v>324</v>
      </c>
      <c r="O7" s="250">
        <v>319</v>
      </c>
      <c r="P7" s="250">
        <v>320</v>
      </c>
      <c r="Q7" s="255">
        <v>321</v>
      </c>
      <c r="R7" s="252">
        <v>323</v>
      </c>
      <c r="S7" s="252">
        <v>323</v>
      </c>
      <c r="T7" s="247">
        <v>327</v>
      </c>
    </row>
    <row r="8" spans="1:20" ht="17.25" thickBot="1" x14ac:dyDescent="0.35">
      <c r="A8" s="300"/>
      <c r="B8" s="12"/>
      <c r="C8" s="12" t="s">
        <v>50</v>
      </c>
      <c r="D8" s="256"/>
      <c r="E8" s="61">
        <f t="shared" si="0"/>
        <v>6.8627450980392163E-2</v>
      </c>
      <c r="F8" s="69">
        <f t="shared" ref="F8" si="13">(F7-E7)/E7</f>
        <v>1.834862385321101E-2</v>
      </c>
      <c r="G8" s="61">
        <f t="shared" ref="G8" si="14">(G7-F7)/F7</f>
        <v>3.003003003003003E-3</v>
      </c>
      <c r="H8" s="118">
        <f t="shared" ref="H8" si="15">(H7-G7)/G7</f>
        <v>1.4970059880239521E-2</v>
      </c>
      <c r="I8" s="61">
        <f t="shared" ref="I8" si="16">(I7-H7)/H7</f>
        <v>2.9498525073746312E-3</v>
      </c>
      <c r="J8" s="61">
        <f t="shared" ref="J8" si="17">(J7-I7)/I7</f>
        <v>0</v>
      </c>
      <c r="K8" s="61">
        <f t="shared" ref="K8" si="18">(K7-J7)/J7</f>
        <v>-3.2352941176470591E-2</v>
      </c>
      <c r="L8" s="61">
        <f t="shared" ref="L8" si="19">(L7-K7)/K7</f>
        <v>2.1276595744680851E-2</v>
      </c>
      <c r="M8" s="61">
        <f t="shared" ref="M8" si="20">(M7-L7)/L7</f>
        <v>-1.1904761904761904E-2</v>
      </c>
      <c r="N8" s="61">
        <f t="shared" ref="N8" si="21">(N7-M7)/M7</f>
        <v>-2.4096385542168676E-2</v>
      </c>
      <c r="O8" s="61">
        <f t="shared" ref="O8" si="22">(O7-N7)/N7</f>
        <v>-1.5432098765432098E-2</v>
      </c>
      <c r="P8" s="61">
        <f t="shared" ref="P8" si="23">(P7-O7)/O7</f>
        <v>3.134796238244514E-3</v>
      </c>
      <c r="Q8" s="87">
        <f t="shared" ref="Q8:T8" si="24">(Q7-P7)/P7</f>
        <v>3.1250000000000002E-3</v>
      </c>
      <c r="R8" s="88">
        <f t="shared" si="24"/>
        <v>6.2305295950155761E-3</v>
      </c>
      <c r="S8" s="88">
        <f t="shared" si="24"/>
        <v>0</v>
      </c>
      <c r="T8" s="217">
        <f t="shared" si="24"/>
        <v>1.238390092879257E-2</v>
      </c>
    </row>
    <row r="9" spans="1:20" x14ac:dyDescent="0.3">
      <c r="A9" s="305" t="s">
        <v>41</v>
      </c>
      <c r="B9" s="25" t="s">
        <v>1</v>
      </c>
      <c r="C9" s="10" t="s">
        <v>0</v>
      </c>
      <c r="D9" s="11">
        <v>22</v>
      </c>
      <c r="E9" s="11">
        <v>23</v>
      </c>
      <c r="F9" s="102">
        <v>24</v>
      </c>
      <c r="G9" s="11">
        <v>25</v>
      </c>
      <c r="H9" s="119">
        <v>26</v>
      </c>
      <c r="I9" s="11">
        <v>26</v>
      </c>
      <c r="J9" s="11">
        <v>22</v>
      </c>
      <c r="K9" s="11">
        <v>18</v>
      </c>
      <c r="L9" s="11">
        <v>19</v>
      </c>
      <c r="M9" s="11">
        <v>19</v>
      </c>
      <c r="N9" s="11">
        <v>19</v>
      </c>
      <c r="O9" s="11">
        <v>20</v>
      </c>
      <c r="P9" s="38">
        <v>20</v>
      </c>
      <c r="Q9" s="38">
        <v>20</v>
      </c>
      <c r="R9" s="81">
        <v>21</v>
      </c>
      <c r="S9" s="81">
        <v>20</v>
      </c>
      <c r="T9" s="214">
        <v>21</v>
      </c>
    </row>
    <row r="10" spans="1:20" x14ac:dyDescent="0.3">
      <c r="A10" s="303"/>
      <c r="B10" s="26" t="s">
        <v>2</v>
      </c>
      <c r="C10" s="2" t="s">
        <v>0</v>
      </c>
      <c r="D10" s="3">
        <v>20</v>
      </c>
      <c r="E10" s="3">
        <v>20</v>
      </c>
      <c r="F10" s="100">
        <v>20</v>
      </c>
      <c r="G10" s="3">
        <v>20</v>
      </c>
      <c r="H10" s="115">
        <v>20</v>
      </c>
      <c r="I10" s="3">
        <v>20</v>
      </c>
      <c r="J10" s="3">
        <v>19</v>
      </c>
      <c r="K10" s="3">
        <v>19</v>
      </c>
      <c r="L10" s="3">
        <v>19</v>
      </c>
      <c r="M10" s="3">
        <v>18</v>
      </c>
      <c r="N10" s="3">
        <v>18</v>
      </c>
      <c r="O10" s="3">
        <v>18</v>
      </c>
      <c r="P10" s="28">
        <v>18</v>
      </c>
      <c r="Q10" s="28">
        <v>18</v>
      </c>
      <c r="R10" s="66">
        <v>17</v>
      </c>
      <c r="S10" s="66">
        <v>18</v>
      </c>
      <c r="T10" s="215">
        <v>19</v>
      </c>
    </row>
    <row r="11" spans="1:20" x14ac:dyDescent="0.3">
      <c r="A11" s="303"/>
      <c r="B11" s="26" t="s">
        <v>3</v>
      </c>
      <c r="C11" s="2" t="s">
        <v>0</v>
      </c>
      <c r="D11" s="3">
        <v>26</v>
      </c>
      <c r="E11" s="3">
        <v>30</v>
      </c>
      <c r="F11" s="100">
        <v>32</v>
      </c>
      <c r="G11" s="3">
        <v>32</v>
      </c>
      <c r="H11" s="115">
        <v>31</v>
      </c>
      <c r="I11" s="3">
        <v>31</v>
      </c>
      <c r="J11" s="3">
        <v>31</v>
      </c>
      <c r="K11" s="3">
        <v>30</v>
      </c>
      <c r="L11" s="3">
        <v>31</v>
      </c>
      <c r="M11" s="3">
        <v>32</v>
      </c>
      <c r="N11" s="3">
        <v>31</v>
      </c>
      <c r="O11" s="3">
        <v>31</v>
      </c>
      <c r="P11" s="28">
        <v>29</v>
      </c>
      <c r="Q11" s="28">
        <v>29</v>
      </c>
      <c r="R11" s="66">
        <v>29</v>
      </c>
      <c r="S11" s="66">
        <v>29</v>
      </c>
      <c r="T11" s="215">
        <v>29</v>
      </c>
    </row>
    <row r="12" spans="1:20" x14ac:dyDescent="0.3">
      <c r="A12" s="303"/>
      <c r="B12" s="26" t="s">
        <v>4</v>
      </c>
      <c r="C12" s="2" t="s">
        <v>0</v>
      </c>
      <c r="D12" s="3">
        <v>88</v>
      </c>
      <c r="E12" s="3">
        <v>91</v>
      </c>
      <c r="F12" s="100">
        <v>95</v>
      </c>
      <c r="G12" s="3">
        <v>96</v>
      </c>
      <c r="H12" s="115">
        <v>99</v>
      </c>
      <c r="I12" s="3">
        <v>100</v>
      </c>
      <c r="J12" s="3">
        <v>97</v>
      </c>
      <c r="K12" s="3">
        <v>98</v>
      </c>
      <c r="L12" s="3">
        <v>99</v>
      </c>
      <c r="M12" s="3">
        <v>97</v>
      </c>
      <c r="N12" s="3">
        <v>100</v>
      </c>
      <c r="O12" s="3">
        <v>101</v>
      </c>
      <c r="P12" s="28">
        <v>101</v>
      </c>
      <c r="Q12" s="28">
        <v>100</v>
      </c>
      <c r="R12" s="66">
        <v>99</v>
      </c>
      <c r="S12" s="66">
        <v>98</v>
      </c>
      <c r="T12" s="215">
        <v>100</v>
      </c>
    </row>
    <row r="13" spans="1:20" x14ac:dyDescent="0.3">
      <c r="A13" s="303"/>
      <c r="B13" s="26" t="s">
        <v>5</v>
      </c>
      <c r="C13" s="2" t="s">
        <v>0</v>
      </c>
      <c r="D13" s="3">
        <v>0</v>
      </c>
      <c r="E13" s="3">
        <v>0</v>
      </c>
      <c r="F13" s="100">
        <v>3</v>
      </c>
      <c r="G13" s="3">
        <v>3</v>
      </c>
      <c r="H13" s="115">
        <v>3</v>
      </c>
      <c r="I13" s="3">
        <v>3</v>
      </c>
      <c r="J13" s="3">
        <v>3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28">
        <v>3</v>
      </c>
      <c r="Q13" s="28">
        <v>3</v>
      </c>
      <c r="R13" s="66">
        <v>3</v>
      </c>
      <c r="S13" s="66">
        <v>3</v>
      </c>
      <c r="T13" s="215">
        <v>3</v>
      </c>
    </row>
    <row r="14" spans="1:20" x14ac:dyDescent="0.3">
      <c r="A14" s="303"/>
      <c r="B14" s="26" t="s">
        <v>6</v>
      </c>
      <c r="C14" s="2" t="s">
        <v>0</v>
      </c>
      <c r="D14" s="3">
        <v>12</v>
      </c>
      <c r="E14" s="3">
        <v>12</v>
      </c>
      <c r="F14" s="100">
        <v>12</v>
      </c>
      <c r="G14" s="3">
        <v>13</v>
      </c>
      <c r="H14" s="115">
        <v>13</v>
      </c>
      <c r="I14" s="3">
        <v>13</v>
      </c>
      <c r="J14" s="3">
        <v>13</v>
      </c>
      <c r="K14" s="3">
        <v>13</v>
      </c>
      <c r="L14" s="3">
        <v>13</v>
      </c>
      <c r="M14" s="3">
        <v>13</v>
      </c>
      <c r="N14" s="3">
        <v>12</v>
      </c>
      <c r="O14" s="3">
        <v>12</v>
      </c>
      <c r="P14" s="28">
        <v>12</v>
      </c>
      <c r="Q14" s="28">
        <v>12</v>
      </c>
      <c r="R14" s="66">
        <v>12</v>
      </c>
      <c r="S14" s="66">
        <v>11</v>
      </c>
      <c r="T14" s="215">
        <v>11</v>
      </c>
    </row>
    <row r="15" spans="1:20" x14ac:dyDescent="0.3">
      <c r="A15" s="303"/>
      <c r="B15" s="26" t="s">
        <v>7</v>
      </c>
      <c r="C15" s="2" t="s">
        <v>0</v>
      </c>
      <c r="D15" s="3">
        <v>336</v>
      </c>
      <c r="E15" s="3">
        <v>355</v>
      </c>
      <c r="F15" s="100">
        <v>367</v>
      </c>
      <c r="G15" s="3">
        <v>368</v>
      </c>
      <c r="H15" s="115">
        <v>361</v>
      </c>
      <c r="I15" s="3">
        <v>360</v>
      </c>
      <c r="J15" s="3">
        <v>360</v>
      </c>
      <c r="K15" s="3">
        <v>356</v>
      </c>
      <c r="L15" s="3">
        <v>358</v>
      </c>
      <c r="M15" s="3">
        <v>356</v>
      </c>
      <c r="N15" s="3">
        <v>351</v>
      </c>
      <c r="O15" s="3">
        <v>347</v>
      </c>
      <c r="P15" s="28">
        <v>348</v>
      </c>
      <c r="Q15" s="28">
        <v>350</v>
      </c>
      <c r="R15" s="66">
        <v>348</v>
      </c>
      <c r="S15" s="66">
        <v>351</v>
      </c>
      <c r="T15" s="215">
        <v>351</v>
      </c>
    </row>
    <row r="16" spans="1:20" x14ac:dyDescent="0.3">
      <c r="A16" s="303"/>
      <c r="B16" s="26" t="s">
        <v>8</v>
      </c>
      <c r="C16" s="2" t="s">
        <v>0</v>
      </c>
      <c r="D16" s="3">
        <v>318</v>
      </c>
      <c r="E16" s="3">
        <v>334</v>
      </c>
      <c r="F16" s="100">
        <v>349</v>
      </c>
      <c r="G16" s="3">
        <v>350</v>
      </c>
      <c r="H16" s="115">
        <v>352</v>
      </c>
      <c r="I16" s="3">
        <v>353</v>
      </c>
      <c r="J16" s="3">
        <v>351</v>
      </c>
      <c r="K16" s="3">
        <v>343</v>
      </c>
      <c r="L16" s="3">
        <v>342</v>
      </c>
      <c r="M16" s="3">
        <v>338</v>
      </c>
      <c r="N16" s="3">
        <v>333</v>
      </c>
      <c r="O16" s="3">
        <v>327</v>
      </c>
      <c r="P16" s="28">
        <v>325</v>
      </c>
      <c r="Q16" s="28">
        <v>325</v>
      </c>
      <c r="R16" s="66">
        <v>323</v>
      </c>
      <c r="S16" s="66">
        <v>322</v>
      </c>
      <c r="T16" s="215">
        <v>324</v>
      </c>
    </row>
    <row r="17" spans="1:20" x14ac:dyDescent="0.3">
      <c r="A17" s="303"/>
      <c r="B17" s="26" t="s">
        <v>9</v>
      </c>
      <c r="C17" s="2" t="s">
        <v>0</v>
      </c>
      <c r="D17" s="3">
        <v>24</v>
      </c>
      <c r="E17" s="3">
        <v>27</v>
      </c>
      <c r="F17" s="100">
        <v>27</v>
      </c>
      <c r="G17" s="3">
        <v>27</v>
      </c>
      <c r="H17" s="115">
        <v>27</v>
      </c>
      <c r="I17" s="3">
        <v>27</v>
      </c>
      <c r="J17" s="3">
        <v>27</v>
      </c>
      <c r="K17" s="3">
        <v>27</v>
      </c>
      <c r="L17" s="3">
        <v>27</v>
      </c>
      <c r="M17" s="3">
        <v>27</v>
      </c>
      <c r="N17" s="3">
        <v>27</v>
      </c>
      <c r="O17" s="3">
        <v>28</v>
      </c>
      <c r="P17" s="28">
        <v>28</v>
      </c>
      <c r="Q17" s="28">
        <v>28</v>
      </c>
      <c r="R17" s="66">
        <v>28</v>
      </c>
      <c r="S17" s="66">
        <v>28</v>
      </c>
      <c r="T17" s="215">
        <v>28</v>
      </c>
    </row>
    <row r="18" spans="1:20" x14ac:dyDescent="0.3">
      <c r="A18" s="303"/>
      <c r="B18" s="26" t="s">
        <v>10</v>
      </c>
      <c r="C18" s="2" t="s">
        <v>0</v>
      </c>
      <c r="D18" s="3">
        <v>53</v>
      </c>
      <c r="E18" s="3">
        <v>55</v>
      </c>
      <c r="F18" s="100">
        <v>54</v>
      </c>
      <c r="G18" s="3">
        <v>54</v>
      </c>
      <c r="H18" s="115">
        <v>53</v>
      </c>
      <c r="I18" s="3">
        <v>53</v>
      </c>
      <c r="J18" s="3">
        <v>53</v>
      </c>
      <c r="K18" s="3">
        <v>54</v>
      </c>
      <c r="L18" s="3">
        <v>54</v>
      </c>
      <c r="M18" s="3">
        <v>54</v>
      </c>
      <c r="N18" s="3">
        <v>53</v>
      </c>
      <c r="O18" s="3">
        <v>50</v>
      </c>
      <c r="P18" s="28">
        <v>51</v>
      </c>
      <c r="Q18" s="28">
        <v>51</v>
      </c>
      <c r="R18" s="66">
        <v>52</v>
      </c>
      <c r="S18" s="66">
        <v>51</v>
      </c>
      <c r="T18" s="215">
        <v>50</v>
      </c>
    </row>
    <row r="19" spans="1:20" ht="17.25" thickBot="1" x14ac:dyDescent="0.35">
      <c r="A19" s="303"/>
      <c r="B19" s="62" t="s">
        <v>11</v>
      </c>
      <c r="C19" s="35" t="s">
        <v>0</v>
      </c>
      <c r="D19" s="36">
        <v>101</v>
      </c>
      <c r="E19" s="36">
        <v>107</v>
      </c>
      <c r="F19" s="101">
        <v>116</v>
      </c>
      <c r="G19" s="36">
        <v>124</v>
      </c>
      <c r="H19" s="116">
        <v>126</v>
      </c>
      <c r="I19" s="36">
        <v>127</v>
      </c>
      <c r="J19" s="36">
        <v>128</v>
      </c>
      <c r="K19" s="36">
        <v>128</v>
      </c>
      <c r="L19" s="36">
        <v>130</v>
      </c>
      <c r="M19" s="36">
        <v>133</v>
      </c>
      <c r="N19" s="36">
        <v>134</v>
      </c>
      <c r="O19" s="36">
        <v>138</v>
      </c>
      <c r="P19" s="37">
        <v>139</v>
      </c>
      <c r="Q19" s="37">
        <v>142</v>
      </c>
      <c r="R19" s="67">
        <v>148</v>
      </c>
      <c r="S19" s="67">
        <v>145</v>
      </c>
      <c r="T19" s="216">
        <v>144</v>
      </c>
    </row>
    <row r="20" spans="1:20" x14ac:dyDescent="0.3">
      <c r="A20" s="303"/>
      <c r="B20" s="313" t="s">
        <v>27</v>
      </c>
      <c r="C20" s="131" t="s">
        <v>0</v>
      </c>
      <c r="D20" s="132">
        <f t="shared" ref="D20:S20" si="25">D9+D10+D11+D12+D13+D14+D15+D16+D17+D18+D19</f>
        <v>1000</v>
      </c>
      <c r="E20" s="132">
        <f t="shared" si="25"/>
        <v>1054</v>
      </c>
      <c r="F20" s="133">
        <f t="shared" si="25"/>
        <v>1099</v>
      </c>
      <c r="G20" s="132">
        <f t="shared" si="25"/>
        <v>1112</v>
      </c>
      <c r="H20" s="134">
        <f t="shared" si="25"/>
        <v>1111</v>
      </c>
      <c r="I20" s="132">
        <f t="shared" si="25"/>
        <v>1113</v>
      </c>
      <c r="J20" s="132">
        <f t="shared" si="25"/>
        <v>1104</v>
      </c>
      <c r="K20" s="132">
        <f t="shared" si="25"/>
        <v>1089</v>
      </c>
      <c r="L20" s="132">
        <f t="shared" si="25"/>
        <v>1095</v>
      </c>
      <c r="M20" s="132">
        <f t="shared" si="25"/>
        <v>1090</v>
      </c>
      <c r="N20" s="132">
        <f t="shared" si="25"/>
        <v>1081</v>
      </c>
      <c r="O20" s="132">
        <f t="shared" si="25"/>
        <v>1075</v>
      </c>
      <c r="P20" s="132">
        <f t="shared" si="25"/>
        <v>1074</v>
      </c>
      <c r="Q20" s="135">
        <f t="shared" si="25"/>
        <v>1078</v>
      </c>
      <c r="R20" s="155">
        <f t="shared" si="25"/>
        <v>1080</v>
      </c>
      <c r="S20" s="155">
        <f t="shared" si="25"/>
        <v>1076</v>
      </c>
      <c r="T20" s="248">
        <f>SUM(T9:T19)</f>
        <v>1080</v>
      </c>
    </row>
    <row r="21" spans="1:20" ht="17.25" thickBot="1" x14ac:dyDescent="0.35">
      <c r="A21" s="304"/>
      <c r="B21" s="314"/>
      <c r="C21" s="136" t="s">
        <v>49</v>
      </c>
      <c r="D21" s="136"/>
      <c r="E21" s="137">
        <f t="shared" ref="E21" si="26">(E20-D20)/D20</f>
        <v>5.3999999999999999E-2</v>
      </c>
      <c r="F21" s="138">
        <f t="shared" ref="F21" si="27">(F20-E20)/E20</f>
        <v>4.2694497153700189E-2</v>
      </c>
      <c r="G21" s="137">
        <f t="shared" ref="G21" si="28">(G20-F20)/F20</f>
        <v>1.1828935395814377E-2</v>
      </c>
      <c r="H21" s="139">
        <f t="shared" ref="H21" si="29">(H20-G20)/G20</f>
        <v>-8.9928057553956839E-4</v>
      </c>
      <c r="I21" s="137">
        <f t="shared" ref="I21" si="30">(I20-H20)/H20</f>
        <v>1.8001800180018001E-3</v>
      </c>
      <c r="J21" s="137">
        <f t="shared" ref="J21" si="31">(J20-I20)/I20</f>
        <v>-8.0862533692722376E-3</v>
      </c>
      <c r="K21" s="137">
        <f t="shared" ref="K21" si="32">(K20-J20)/J20</f>
        <v>-1.358695652173913E-2</v>
      </c>
      <c r="L21" s="137">
        <f t="shared" ref="L21" si="33">(L20-K20)/K20</f>
        <v>5.5096418732782371E-3</v>
      </c>
      <c r="M21" s="137">
        <f t="shared" ref="M21" si="34">(M20-L20)/L20</f>
        <v>-4.5662100456621002E-3</v>
      </c>
      <c r="N21" s="137">
        <f t="shared" ref="N21" si="35">(N20-M20)/M20</f>
        <v>-8.2568807339449546E-3</v>
      </c>
      <c r="O21" s="137">
        <f t="shared" ref="O21" si="36">(O20-N20)/N20</f>
        <v>-5.5504162812210914E-3</v>
      </c>
      <c r="P21" s="137">
        <f t="shared" ref="P21" si="37">(P20-O20)/O20</f>
        <v>-9.3023255813953494E-4</v>
      </c>
      <c r="Q21" s="140">
        <f t="shared" ref="Q21:T21" si="38">(Q20-P20)/P20</f>
        <v>3.7243947858472998E-3</v>
      </c>
      <c r="R21" s="156">
        <f t="shared" si="38"/>
        <v>1.8552875695732839E-3</v>
      </c>
      <c r="S21" s="156">
        <f t="shared" si="38"/>
        <v>-3.7037037037037038E-3</v>
      </c>
      <c r="T21" s="217">
        <f t="shared" si="38"/>
        <v>3.7174721189591076E-3</v>
      </c>
    </row>
    <row r="22" spans="1:20" x14ac:dyDescent="0.3">
      <c r="A22" s="302" t="s">
        <v>12</v>
      </c>
      <c r="B22" s="25" t="s">
        <v>1</v>
      </c>
      <c r="C22" s="10" t="s">
        <v>0</v>
      </c>
      <c r="D22" s="11">
        <v>22</v>
      </c>
      <c r="E22" s="11">
        <v>23</v>
      </c>
      <c r="F22" s="102">
        <v>24</v>
      </c>
      <c r="G22" s="11">
        <v>25</v>
      </c>
      <c r="H22" s="119">
        <v>26</v>
      </c>
      <c r="I22" s="11">
        <v>26</v>
      </c>
      <c r="J22" s="11">
        <v>22</v>
      </c>
      <c r="K22" s="11">
        <v>18</v>
      </c>
      <c r="L22" s="11">
        <v>19</v>
      </c>
      <c r="M22" s="11">
        <v>19</v>
      </c>
      <c r="N22" s="11">
        <v>19</v>
      </c>
      <c r="O22" s="11">
        <v>20</v>
      </c>
      <c r="P22" s="38">
        <v>20</v>
      </c>
      <c r="Q22" s="38">
        <v>20</v>
      </c>
      <c r="R22" s="81">
        <v>21</v>
      </c>
      <c r="S22" s="81">
        <v>20</v>
      </c>
      <c r="T22" s="214">
        <v>21</v>
      </c>
    </row>
    <row r="23" spans="1:20" x14ac:dyDescent="0.3">
      <c r="A23" s="303"/>
      <c r="B23" s="26" t="s">
        <v>2</v>
      </c>
      <c r="C23" s="2" t="s">
        <v>0</v>
      </c>
      <c r="D23" s="3">
        <v>20</v>
      </c>
      <c r="E23" s="3">
        <v>20</v>
      </c>
      <c r="F23" s="100">
        <v>20</v>
      </c>
      <c r="G23" s="3">
        <v>20</v>
      </c>
      <c r="H23" s="115">
        <v>20</v>
      </c>
      <c r="I23" s="3">
        <v>20</v>
      </c>
      <c r="J23" s="3">
        <v>19</v>
      </c>
      <c r="K23" s="3">
        <v>19</v>
      </c>
      <c r="L23" s="3">
        <v>19</v>
      </c>
      <c r="M23" s="3">
        <v>18</v>
      </c>
      <c r="N23" s="3">
        <v>18</v>
      </c>
      <c r="O23" s="3">
        <v>18</v>
      </c>
      <c r="P23" s="28">
        <v>18</v>
      </c>
      <c r="Q23" s="28">
        <v>18</v>
      </c>
      <c r="R23" s="66">
        <v>17</v>
      </c>
      <c r="S23" s="66">
        <v>18</v>
      </c>
      <c r="T23" s="215">
        <v>19</v>
      </c>
    </row>
    <row r="24" spans="1:20" x14ac:dyDescent="0.3">
      <c r="A24" s="303"/>
      <c r="B24" s="26" t="s">
        <v>3</v>
      </c>
      <c r="C24" s="2" t="s">
        <v>0</v>
      </c>
      <c r="D24" s="3">
        <v>26</v>
      </c>
      <c r="E24" s="3">
        <v>30</v>
      </c>
      <c r="F24" s="100">
        <v>32</v>
      </c>
      <c r="G24" s="3">
        <v>32</v>
      </c>
      <c r="H24" s="115">
        <v>31</v>
      </c>
      <c r="I24" s="3">
        <v>31</v>
      </c>
      <c r="J24" s="3">
        <v>31</v>
      </c>
      <c r="K24" s="3">
        <v>30</v>
      </c>
      <c r="L24" s="3">
        <v>31</v>
      </c>
      <c r="M24" s="3">
        <v>32</v>
      </c>
      <c r="N24" s="3">
        <v>31</v>
      </c>
      <c r="O24" s="3">
        <v>31</v>
      </c>
      <c r="P24" s="28">
        <v>29</v>
      </c>
      <c r="Q24" s="28">
        <v>29</v>
      </c>
      <c r="R24" s="66">
        <v>29</v>
      </c>
      <c r="S24" s="66">
        <v>29</v>
      </c>
      <c r="T24" s="215">
        <v>29</v>
      </c>
    </row>
    <row r="25" spans="1:20" x14ac:dyDescent="0.3">
      <c r="A25" s="303"/>
      <c r="B25" s="26" t="s">
        <v>4</v>
      </c>
      <c r="C25" s="2" t="s">
        <v>0</v>
      </c>
      <c r="D25" s="3">
        <v>88</v>
      </c>
      <c r="E25" s="3">
        <v>91</v>
      </c>
      <c r="F25" s="100">
        <v>95</v>
      </c>
      <c r="G25" s="3">
        <v>96</v>
      </c>
      <c r="H25" s="115">
        <v>99</v>
      </c>
      <c r="I25" s="3">
        <v>100</v>
      </c>
      <c r="J25" s="3">
        <v>97</v>
      </c>
      <c r="K25" s="3">
        <v>98</v>
      </c>
      <c r="L25" s="3">
        <v>99</v>
      </c>
      <c r="M25" s="3">
        <v>97</v>
      </c>
      <c r="N25" s="3">
        <v>100</v>
      </c>
      <c r="O25" s="3">
        <v>101</v>
      </c>
      <c r="P25" s="28">
        <v>101</v>
      </c>
      <c r="Q25" s="28">
        <v>100</v>
      </c>
      <c r="R25" s="66">
        <v>99</v>
      </c>
      <c r="S25" s="66">
        <v>98</v>
      </c>
      <c r="T25" s="215">
        <v>100</v>
      </c>
    </row>
    <row r="26" spans="1:20" x14ac:dyDescent="0.3">
      <c r="A26" s="303"/>
      <c r="B26" s="26" t="s">
        <v>5</v>
      </c>
      <c r="C26" s="2" t="s">
        <v>0</v>
      </c>
      <c r="D26" s="3">
        <v>0</v>
      </c>
      <c r="E26" s="3">
        <v>0</v>
      </c>
      <c r="F26" s="100">
        <v>3</v>
      </c>
      <c r="G26" s="3">
        <v>3</v>
      </c>
      <c r="H26" s="115">
        <v>3</v>
      </c>
      <c r="I26" s="3">
        <v>3</v>
      </c>
      <c r="J26" s="3">
        <v>3</v>
      </c>
      <c r="K26" s="3">
        <v>3</v>
      </c>
      <c r="L26" s="3">
        <v>3</v>
      </c>
      <c r="M26" s="3">
        <v>3</v>
      </c>
      <c r="N26" s="3">
        <v>3</v>
      </c>
      <c r="O26" s="3">
        <v>3</v>
      </c>
      <c r="P26" s="28">
        <v>3</v>
      </c>
      <c r="Q26" s="28">
        <v>3</v>
      </c>
      <c r="R26" s="66">
        <v>3</v>
      </c>
      <c r="S26" s="66">
        <v>3</v>
      </c>
      <c r="T26" s="215">
        <v>3</v>
      </c>
    </row>
    <row r="27" spans="1:20" x14ac:dyDescent="0.3">
      <c r="A27" s="303"/>
      <c r="B27" s="26" t="s">
        <v>6</v>
      </c>
      <c r="C27" s="2" t="s">
        <v>0</v>
      </c>
      <c r="D27" s="3">
        <v>12</v>
      </c>
      <c r="E27" s="3">
        <v>12</v>
      </c>
      <c r="F27" s="100">
        <v>12</v>
      </c>
      <c r="G27" s="3">
        <v>13</v>
      </c>
      <c r="H27" s="115">
        <v>13</v>
      </c>
      <c r="I27" s="3">
        <v>13</v>
      </c>
      <c r="J27" s="3">
        <v>13</v>
      </c>
      <c r="K27" s="3">
        <v>13</v>
      </c>
      <c r="L27" s="3">
        <v>13</v>
      </c>
      <c r="M27" s="3">
        <v>13</v>
      </c>
      <c r="N27" s="3">
        <v>12</v>
      </c>
      <c r="O27" s="3">
        <v>12</v>
      </c>
      <c r="P27" s="28">
        <v>12</v>
      </c>
      <c r="Q27" s="28">
        <v>12</v>
      </c>
      <c r="R27" s="66">
        <v>12</v>
      </c>
      <c r="S27" s="66">
        <v>11</v>
      </c>
      <c r="T27" s="215">
        <v>11</v>
      </c>
    </row>
    <row r="28" spans="1:20" x14ac:dyDescent="0.3">
      <c r="A28" s="303"/>
      <c r="B28" s="26" t="s">
        <v>7</v>
      </c>
      <c r="C28" s="2" t="s">
        <v>0</v>
      </c>
      <c r="D28" s="3">
        <v>336</v>
      </c>
      <c r="E28" s="3">
        <v>355</v>
      </c>
      <c r="F28" s="100">
        <v>367</v>
      </c>
      <c r="G28" s="3">
        <v>368</v>
      </c>
      <c r="H28" s="115">
        <v>361</v>
      </c>
      <c r="I28" s="3">
        <v>360</v>
      </c>
      <c r="J28" s="3">
        <v>360</v>
      </c>
      <c r="K28" s="3">
        <v>356</v>
      </c>
      <c r="L28" s="3">
        <v>358</v>
      </c>
      <c r="M28" s="3">
        <v>356</v>
      </c>
      <c r="N28" s="3">
        <v>351</v>
      </c>
      <c r="O28" s="3">
        <v>347</v>
      </c>
      <c r="P28" s="28">
        <v>348</v>
      </c>
      <c r="Q28" s="28">
        <v>350</v>
      </c>
      <c r="R28" s="66">
        <v>348</v>
      </c>
      <c r="S28" s="66">
        <v>351</v>
      </c>
      <c r="T28" s="215">
        <v>351</v>
      </c>
    </row>
    <row r="29" spans="1:20" x14ac:dyDescent="0.3">
      <c r="A29" s="303"/>
      <c r="B29" s="26" t="s">
        <v>8</v>
      </c>
      <c r="C29" s="2" t="s">
        <v>0</v>
      </c>
      <c r="D29" s="3">
        <v>318</v>
      </c>
      <c r="E29" s="3">
        <v>334</v>
      </c>
      <c r="F29" s="100">
        <v>349</v>
      </c>
      <c r="G29" s="3">
        <v>348</v>
      </c>
      <c r="H29" s="115">
        <v>352</v>
      </c>
      <c r="I29" s="3">
        <v>353</v>
      </c>
      <c r="J29" s="3">
        <v>351</v>
      </c>
      <c r="K29" s="3">
        <v>343</v>
      </c>
      <c r="L29" s="3">
        <v>342</v>
      </c>
      <c r="M29" s="3">
        <v>338</v>
      </c>
      <c r="N29" s="3">
        <v>333</v>
      </c>
      <c r="O29" s="3">
        <v>327</v>
      </c>
      <c r="P29" s="28">
        <v>325</v>
      </c>
      <c r="Q29" s="28">
        <v>325</v>
      </c>
      <c r="R29" s="66">
        <v>323</v>
      </c>
      <c r="S29" s="66">
        <v>322</v>
      </c>
      <c r="T29" s="215">
        <v>324</v>
      </c>
    </row>
    <row r="30" spans="1:20" x14ac:dyDescent="0.3">
      <c r="A30" s="303"/>
      <c r="B30" s="26" t="s">
        <v>9</v>
      </c>
      <c r="C30" s="2" t="s">
        <v>0</v>
      </c>
      <c r="D30" s="3">
        <v>24</v>
      </c>
      <c r="E30" s="3">
        <v>27</v>
      </c>
      <c r="F30" s="100">
        <v>27</v>
      </c>
      <c r="G30" s="3">
        <v>27</v>
      </c>
      <c r="H30" s="115">
        <v>27</v>
      </c>
      <c r="I30" s="3">
        <v>27</v>
      </c>
      <c r="J30" s="3">
        <v>27</v>
      </c>
      <c r="K30" s="3">
        <v>27</v>
      </c>
      <c r="L30" s="3">
        <v>27</v>
      </c>
      <c r="M30" s="3">
        <v>27</v>
      </c>
      <c r="N30" s="3">
        <v>27</v>
      </c>
      <c r="O30" s="3">
        <v>28</v>
      </c>
      <c r="P30" s="28">
        <v>28</v>
      </c>
      <c r="Q30" s="28">
        <v>28</v>
      </c>
      <c r="R30" s="66">
        <v>28</v>
      </c>
      <c r="S30" s="66">
        <v>28</v>
      </c>
      <c r="T30" s="215">
        <v>28</v>
      </c>
    </row>
    <row r="31" spans="1:20" x14ac:dyDescent="0.3">
      <c r="A31" s="303"/>
      <c r="B31" s="26" t="s">
        <v>10</v>
      </c>
      <c r="C31" s="2" t="s">
        <v>0</v>
      </c>
      <c r="D31" s="3">
        <v>53</v>
      </c>
      <c r="E31" s="3">
        <v>55</v>
      </c>
      <c r="F31" s="100">
        <v>54</v>
      </c>
      <c r="G31" s="3">
        <v>54</v>
      </c>
      <c r="H31" s="115">
        <v>53</v>
      </c>
      <c r="I31" s="3">
        <v>53</v>
      </c>
      <c r="J31" s="3">
        <v>53</v>
      </c>
      <c r="K31" s="3">
        <v>54</v>
      </c>
      <c r="L31" s="3">
        <v>54</v>
      </c>
      <c r="M31" s="3">
        <v>54</v>
      </c>
      <c r="N31" s="3">
        <v>53</v>
      </c>
      <c r="O31" s="3">
        <v>50</v>
      </c>
      <c r="P31" s="28">
        <v>51</v>
      </c>
      <c r="Q31" s="28">
        <v>51</v>
      </c>
      <c r="R31" s="66">
        <v>52</v>
      </c>
      <c r="S31" s="66">
        <v>51</v>
      </c>
      <c r="T31" s="215">
        <v>50</v>
      </c>
    </row>
    <row r="32" spans="1:20" ht="17.25" thickBot="1" x14ac:dyDescent="0.35">
      <c r="A32" s="303"/>
      <c r="B32" s="62" t="s">
        <v>11</v>
      </c>
      <c r="C32" s="35" t="s">
        <v>0</v>
      </c>
      <c r="D32" s="36">
        <v>101</v>
      </c>
      <c r="E32" s="36">
        <v>107</v>
      </c>
      <c r="F32" s="101">
        <v>116</v>
      </c>
      <c r="G32" s="36">
        <v>124</v>
      </c>
      <c r="H32" s="116">
        <v>126</v>
      </c>
      <c r="I32" s="36">
        <v>127</v>
      </c>
      <c r="J32" s="36">
        <v>128</v>
      </c>
      <c r="K32" s="36">
        <v>128</v>
      </c>
      <c r="L32" s="36">
        <v>130</v>
      </c>
      <c r="M32" s="36">
        <v>133</v>
      </c>
      <c r="N32" s="36">
        <v>134</v>
      </c>
      <c r="O32" s="36">
        <v>138</v>
      </c>
      <c r="P32" s="37">
        <v>139</v>
      </c>
      <c r="Q32" s="37">
        <v>142</v>
      </c>
      <c r="R32" s="67">
        <v>148</v>
      </c>
      <c r="S32" s="67">
        <v>145</v>
      </c>
      <c r="T32" s="216">
        <v>144</v>
      </c>
    </row>
    <row r="33" spans="1:20" x14ac:dyDescent="0.3">
      <c r="A33" s="303"/>
      <c r="B33" s="313" t="s">
        <v>27</v>
      </c>
      <c r="C33" s="131" t="s">
        <v>0</v>
      </c>
      <c r="D33" s="132">
        <f t="shared" ref="D33:R33" si="39">D22+D23+D24+D25+D26+D27+D28+D29+D30+D31+D32</f>
        <v>1000</v>
      </c>
      <c r="E33" s="132">
        <f t="shared" si="39"/>
        <v>1054</v>
      </c>
      <c r="F33" s="133">
        <f t="shared" si="39"/>
        <v>1099</v>
      </c>
      <c r="G33" s="132">
        <f t="shared" si="39"/>
        <v>1110</v>
      </c>
      <c r="H33" s="134">
        <f t="shared" si="39"/>
        <v>1111</v>
      </c>
      <c r="I33" s="132">
        <f t="shared" si="39"/>
        <v>1113</v>
      </c>
      <c r="J33" s="132">
        <f t="shared" si="39"/>
        <v>1104</v>
      </c>
      <c r="K33" s="132">
        <f t="shared" si="39"/>
        <v>1089</v>
      </c>
      <c r="L33" s="132">
        <f t="shared" si="39"/>
        <v>1095</v>
      </c>
      <c r="M33" s="132">
        <f t="shared" si="39"/>
        <v>1090</v>
      </c>
      <c r="N33" s="132">
        <f t="shared" si="39"/>
        <v>1081</v>
      </c>
      <c r="O33" s="132">
        <f t="shared" si="39"/>
        <v>1075</v>
      </c>
      <c r="P33" s="132">
        <f t="shared" si="39"/>
        <v>1074</v>
      </c>
      <c r="Q33" s="135">
        <f t="shared" si="39"/>
        <v>1078</v>
      </c>
      <c r="R33" s="155">
        <f t="shared" si="39"/>
        <v>1080</v>
      </c>
      <c r="S33" s="155">
        <f t="shared" ref="S33" si="40">S22+S23+S24+S25+S26+S27+S28+S29+S30+S31+S32</f>
        <v>1076</v>
      </c>
      <c r="T33" s="248">
        <f>SUM(T22:T32)</f>
        <v>1080</v>
      </c>
    </row>
    <row r="34" spans="1:20" ht="17.25" thickBot="1" x14ac:dyDescent="0.35">
      <c r="A34" s="304"/>
      <c r="B34" s="314"/>
      <c r="C34" s="136" t="s">
        <v>49</v>
      </c>
      <c r="D34" s="136"/>
      <c r="E34" s="137">
        <f t="shared" ref="E34" si="41">(E33-D33)/D33</f>
        <v>5.3999999999999999E-2</v>
      </c>
      <c r="F34" s="138">
        <f t="shared" ref="F34" si="42">(F33-E33)/E33</f>
        <v>4.2694497153700189E-2</v>
      </c>
      <c r="G34" s="137">
        <f t="shared" ref="G34" si="43">(G33-F33)/F33</f>
        <v>1.0009099181073703E-2</v>
      </c>
      <c r="H34" s="139">
        <f t="shared" ref="H34" si="44">(H33-G33)/G33</f>
        <v>9.0090090090090091E-4</v>
      </c>
      <c r="I34" s="137">
        <f t="shared" ref="I34" si="45">(I33-H33)/H33</f>
        <v>1.8001800180018001E-3</v>
      </c>
      <c r="J34" s="137">
        <f t="shared" ref="J34" si="46">(J33-I33)/I33</f>
        <v>-8.0862533692722376E-3</v>
      </c>
      <c r="K34" s="137">
        <f t="shared" ref="K34" si="47">(K33-J33)/J33</f>
        <v>-1.358695652173913E-2</v>
      </c>
      <c r="L34" s="137">
        <f t="shared" ref="L34" si="48">(L33-K33)/K33</f>
        <v>5.5096418732782371E-3</v>
      </c>
      <c r="M34" s="137">
        <f t="shared" ref="M34" si="49">(M33-L33)/L33</f>
        <v>-4.5662100456621002E-3</v>
      </c>
      <c r="N34" s="137">
        <f t="shared" ref="N34" si="50">(N33-M33)/M33</f>
        <v>-8.2568807339449546E-3</v>
      </c>
      <c r="O34" s="137">
        <f t="shared" ref="O34" si="51">(O33-N33)/N33</f>
        <v>-5.5504162812210914E-3</v>
      </c>
      <c r="P34" s="137">
        <f t="shared" ref="P34" si="52">(P33-O33)/O33</f>
        <v>-9.3023255813953494E-4</v>
      </c>
      <c r="Q34" s="140">
        <f t="shared" ref="Q34:T34" si="53">(Q33-P33)/P33</f>
        <v>3.7243947858472998E-3</v>
      </c>
      <c r="R34" s="156">
        <f t="shared" si="53"/>
        <v>1.8552875695732839E-3</v>
      </c>
      <c r="S34" s="156">
        <f t="shared" si="53"/>
        <v>-3.7037037037037038E-3</v>
      </c>
      <c r="T34" s="217">
        <f t="shared" si="53"/>
        <v>3.7174721189591076E-3</v>
      </c>
    </row>
    <row r="35" spans="1:20" x14ac:dyDescent="0.3">
      <c r="A35" s="302" t="s">
        <v>13</v>
      </c>
      <c r="B35" s="25" t="s">
        <v>1</v>
      </c>
      <c r="C35" s="10" t="s">
        <v>14</v>
      </c>
      <c r="D35" s="39">
        <v>91.071428571428569</v>
      </c>
      <c r="E35" s="39">
        <v>79.6875</v>
      </c>
      <c r="F35" s="103">
        <v>93.63636363636364</v>
      </c>
      <c r="G35" s="39">
        <v>92.025989367985829</v>
      </c>
      <c r="H35" s="120">
        <v>92.385786802030466</v>
      </c>
      <c r="I35" s="40">
        <v>90.784982935153579</v>
      </c>
      <c r="J35" s="40">
        <v>91.094986807387869</v>
      </c>
      <c r="K35" s="40">
        <v>90.287769784172667</v>
      </c>
      <c r="L35" s="40">
        <v>98.240469208211152</v>
      </c>
      <c r="M35" s="40">
        <v>96.430696014277217</v>
      </c>
      <c r="N35" s="40">
        <v>96.298581122763721</v>
      </c>
      <c r="O35" s="40">
        <v>96.398559423769498</v>
      </c>
      <c r="P35" s="41">
        <v>70.979755192908172</v>
      </c>
      <c r="Q35" s="41">
        <v>92.8</v>
      </c>
      <c r="R35" s="63">
        <v>77.869700103412626</v>
      </c>
      <c r="S35" s="63">
        <v>93.485005170630814</v>
      </c>
      <c r="T35" s="271">
        <v>77.662874870734228</v>
      </c>
    </row>
    <row r="36" spans="1:20" ht="16.5" customHeight="1" x14ac:dyDescent="0.3">
      <c r="A36" s="305"/>
      <c r="B36" s="26" t="s">
        <v>2</v>
      </c>
      <c r="C36" s="2" t="s">
        <v>14</v>
      </c>
      <c r="D36" s="29">
        <v>89.856921945140897</v>
      </c>
      <c r="E36" s="29">
        <v>87.829845854214668</v>
      </c>
      <c r="F36" s="104">
        <v>89.60646003139243</v>
      </c>
      <c r="G36" s="29">
        <v>90.803803684954715</v>
      </c>
      <c r="H36" s="121">
        <v>90.816235015097007</v>
      </c>
      <c r="I36" s="30">
        <v>88.619570786133096</v>
      </c>
      <c r="J36" s="30">
        <v>88.640635728194681</v>
      </c>
      <c r="K36" s="30">
        <v>90.552944569809469</v>
      </c>
      <c r="L36" s="30">
        <v>90.926924029177073</v>
      </c>
      <c r="M36" s="30">
        <v>90.915390263830147</v>
      </c>
      <c r="N36" s="30">
        <v>90.10003010939748</v>
      </c>
      <c r="O36" s="30">
        <v>87.830252632530375</v>
      </c>
      <c r="P36" s="31">
        <v>66.781598400794238</v>
      </c>
      <c r="Q36" s="31">
        <v>80.099999999999994</v>
      </c>
      <c r="R36" s="70">
        <v>85.147118097541323</v>
      </c>
      <c r="S36" s="70">
        <v>81.601481138625317</v>
      </c>
      <c r="T36" s="272">
        <v>84.453781512605005</v>
      </c>
    </row>
    <row r="37" spans="1:20" x14ac:dyDescent="0.3">
      <c r="A37" s="305" t="s">
        <v>44</v>
      </c>
      <c r="B37" s="26" t="s">
        <v>3</v>
      </c>
      <c r="C37" s="2" t="s">
        <v>14</v>
      </c>
      <c r="D37" s="29">
        <v>81.640074749253444</v>
      </c>
      <c r="E37" s="29">
        <v>78.296358132853399</v>
      </c>
      <c r="F37" s="104">
        <v>73.947822442075775</v>
      </c>
      <c r="G37" s="29">
        <v>73.895502316083082</v>
      </c>
      <c r="H37" s="121">
        <v>75.963372758489129</v>
      </c>
      <c r="I37" s="30">
        <v>76.285463044383761</v>
      </c>
      <c r="J37" s="30">
        <v>79</v>
      </c>
      <c r="K37" s="30">
        <v>81.210368227834024</v>
      </c>
      <c r="L37" s="30">
        <v>81.530078950294666</v>
      </c>
      <c r="M37" s="30">
        <v>87.094861660079047</v>
      </c>
      <c r="N37" s="30">
        <v>89.13561970556789</v>
      </c>
      <c r="O37" s="30">
        <v>90.503890060350471</v>
      </c>
      <c r="P37" s="31">
        <v>83.889616055846432</v>
      </c>
      <c r="Q37" s="31">
        <v>90.7</v>
      </c>
      <c r="R37" s="70">
        <v>89.896332972303881</v>
      </c>
      <c r="S37" s="70">
        <v>94.512195121951208</v>
      </c>
      <c r="T37" s="272">
        <v>94.644126708270804</v>
      </c>
    </row>
    <row r="38" spans="1:20" x14ac:dyDescent="0.3">
      <c r="A38" s="305"/>
      <c r="B38" s="26" t="s">
        <v>4</v>
      </c>
      <c r="C38" s="2" t="s">
        <v>14</v>
      </c>
      <c r="D38" s="29">
        <v>62.919258268906596</v>
      </c>
      <c r="E38" s="29">
        <v>62.58632983177602</v>
      </c>
      <c r="F38" s="104">
        <v>63.465808874846154</v>
      </c>
      <c r="G38" s="29">
        <v>63.511327862291488</v>
      </c>
      <c r="H38" s="121">
        <v>63.779337747243389</v>
      </c>
      <c r="I38" s="30">
        <v>63.626937972219068</v>
      </c>
      <c r="J38" s="30">
        <v>64.591624504622132</v>
      </c>
      <c r="K38" s="30">
        <v>60.847917480396994</v>
      </c>
      <c r="L38" s="30">
        <v>61.32765725340802</v>
      </c>
      <c r="M38" s="30">
        <v>62.403021944264395</v>
      </c>
      <c r="N38" s="30">
        <v>62.683503175306477</v>
      </c>
      <c r="O38" s="30">
        <v>64.262289739233907</v>
      </c>
      <c r="P38" s="31">
        <v>85.063988215732977</v>
      </c>
      <c r="Q38" s="31">
        <v>80.2</v>
      </c>
      <c r="R38" s="70">
        <v>78.664196143893918</v>
      </c>
      <c r="S38" s="70">
        <v>78.754329117259601</v>
      </c>
      <c r="T38" s="272">
        <v>76.270479270716507</v>
      </c>
    </row>
    <row r="39" spans="1:20" x14ac:dyDescent="0.3">
      <c r="A39" s="305"/>
      <c r="B39" s="26" t="s">
        <v>5</v>
      </c>
      <c r="C39" s="2" t="s">
        <v>14</v>
      </c>
      <c r="D39" s="30"/>
      <c r="E39" s="30"/>
      <c r="F39" s="150">
        <v>100</v>
      </c>
      <c r="G39" s="30">
        <v>100</v>
      </c>
      <c r="H39" s="121">
        <v>100</v>
      </c>
      <c r="I39" s="30">
        <v>100</v>
      </c>
      <c r="J39" s="30">
        <v>100</v>
      </c>
      <c r="K39" s="30">
        <v>100</v>
      </c>
      <c r="L39" s="30">
        <v>100</v>
      </c>
      <c r="M39" s="30">
        <v>100</v>
      </c>
      <c r="N39" s="30">
        <v>100</v>
      </c>
      <c r="O39" s="30">
        <v>100</v>
      </c>
      <c r="P39" s="31">
        <v>20</v>
      </c>
      <c r="Q39" s="31">
        <v>100</v>
      </c>
      <c r="R39" s="70">
        <v>100</v>
      </c>
      <c r="S39" s="70">
        <v>100</v>
      </c>
      <c r="T39" s="272">
        <v>100</v>
      </c>
    </row>
    <row r="40" spans="1:20" x14ac:dyDescent="0.3">
      <c r="A40" s="305"/>
      <c r="B40" s="26" t="s">
        <v>6</v>
      </c>
      <c r="C40" s="2" t="s">
        <v>14</v>
      </c>
      <c r="D40" s="29">
        <v>72.37674906942398</v>
      </c>
      <c r="E40" s="29">
        <v>65.78867979502408</v>
      </c>
      <c r="F40" s="104">
        <v>88.732875016454088</v>
      </c>
      <c r="G40" s="29">
        <v>82.152379974297872</v>
      </c>
      <c r="H40" s="121">
        <v>87.241132587148073</v>
      </c>
      <c r="I40" s="30">
        <v>81.382263204708735</v>
      </c>
      <c r="J40" s="30">
        <v>90.561995819414037</v>
      </c>
      <c r="K40" s="30">
        <v>56.149992441898213</v>
      </c>
      <c r="L40" s="30">
        <v>57.742194983104746</v>
      </c>
      <c r="M40" s="30">
        <v>58.092843797409152</v>
      </c>
      <c r="N40" s="30">
        <v>49.970197339027784</v>
      </c>
      <c r="O40" s="30">
        <v>58.971724950330419</v>
      </c>
      <c r="P40" s="31">
        <v>80.018078881012428</v>
      </c>
      <c r="Q40" s="31">
        <v>55.8</v>
      </c>
      <c r="R40" s="70">
        <v>57.865084258291468</v>
      </c>
      <c r="S40" s="70">
        <v>66.92468540638545</v>
      </c>
      <c r="T40" s="272">
        <v>67.301813913614893</v>
      </c>
    </row>
    <row r="41" spans="1:20" x14ac:dyDescent="0.3">
      <c r="A41" s="305"/>
      <c r="B41" s="26" t="s">
        <v>7</v>
      </c>
      <c r="C41" s="2" t="s">
        <v>14</v>
      </c>
      <c r="D41" s="29">
        <v>86.947348564843935</v>
      </c>
      <c r="E41" s="29">
        <v>74.458802378297705</v>
      </c>
      <c r="F41" s="104">
        <v>81.792065315451936</v>
      </c>
      <c r="G41" s="29">
        <v>73.645395401272978</v>
      </c>
      <c r="H41" s="121">
        <v>71.746331113337661</v>
      </c>
      <c r="I41" s="30">
        <v>71.719141492932451</v>
      </c>
      <c r="J41" s="30">
        <v>72.80901096729572</v>
      </c>
      <c r="K41" s="30">
        <v>69.346479429403487</v>
      </c>
      <c r="L41" s="30">
        <v>73.687157638466218</v>
      </c>
      <c r="M41" s="30">
        <v>71.603416717510683</v>
      </c>
      <c r="N41" s="30">
        <v>68.960166177908107</v>
      </c>
      <c r="O41" s="30">
        <v>70.660411403825336</v>
      </c>
      <c r="P41" s="31">
        <v>48.998242458663491</v>
      </c>
      <c r="Q41" s="31">
        <v>55.5</v>
      </c>
      <c r="R41" s="70">
        <v>63.262955026857945</v>
      </c>
      <c r="S41" s="70">
        <v>59.391468164931119</v>
      </c>
      <c r="T41" s="272">
        <v>57.103418732572599</v>
      </c>
    </row>
    <row r="42" spans="1:20" x14ac:dyDescent="0.3">
      <c r="A42" s="305"/>
      <c r="B42" s="26" t="s">
        <v>8</v>
      </c>
      <c r="C42" s="2" t="s">
        <v>14</v>
      </c>
      <c r="D42" s="29">
        <v>70.625182993003065</v>
      </c>
      <c r="E42" s="29">
        <v>61.313383641880584</v>
      </c>
      <c r="F42" s="104">
        <v>74.46714245281963</v>
      </c>
      <c r="G42" s="29">
        <v>78.445558557287271</v>
      </c>
      <c r="H42" s="121">
        <v>72.363588303519819</v>
      </c>
      <c r="I42" s="30">
        <v>73.036273295053448</v>
      </c>
      <c r="J42" s="30">
        <v>74.925356900409696</v>
      </c>
      <c r="K42" s="30">
        <v>76.901113972346693</v>
      </c>
      <c r="L42" s="30">
        <v>79.740680812769824</v>
      </c>
      <c r="M42" s="30">
        <v>87.340758560355212</v>
      </c>
      <c r="N42" s="30">
        <v>87.187453736058401</v>
      </c>
      <c r="O42" s="30">
        <v>83.557729206761294</v>
      </c>
      <c r="P42" s="31">
        <v>74.299953320305249</v>
      </c>
      <c r="Q42" s="31">
        <v>82.3</v>
      </c>
      <c r="R42" s="70">
        <v>82.330459556026611</v>
      </c>
      <c r="S42" s="70">
        <v>80.313192995430825</v>
      </c>
      <c r="T42" s="272">
        <v>77.193312938141602</v>
      </c>
    </row>
    <row r="43" spans="1:20" x14ac:dyDescent="0.3">
      <c r="A43" s="305"/>
      <c r="B43" s="26" t="s">
        <v>9</v>
      </c>
      <c r="C43" s="2" t="s">
        <v>14</v>
      </c>
      <c r="D43" s="29">
        <v>98.427986272556183</v>
      </c>
      <c r="E43" s="29">
        <v>67.811406288360203</v>
      </c>
      <c r="F43" s="104">
        <v>98.458690044783438</v>
      </c>
      <c r="G43" s="29">
        <v>98.616468651957007</v>
      </c>
      <c r="H43" s="121">
        <v>98.52234091777818</v>
      </c>
      <c r="I43" s="30">
        <v>97.841746535333243</v>
      </c>
      <c r="J43" s="30">
        <v>98.544229205052872</v>
      </c>
      <c r="K43" s="30">
        <v>86.974586247489782</v>
      </c>
      <c r="L43" s="30">
        <v>97.370094361217795</v>
      </c>
      <c r="M43" s="30">
        <v>97.632825120046036</v>
      </c>
      <c r="N43" s="30">
        <v>97.983279383339934</v>
      </c>
      <c r="O43" s="30">
        <v>95.781213261227379</v>
      </c>
      <c r="P43" s="31">
        <v>87.424892703862653</v>
      </c>
      <c r="Q43" s="31">
        <v>94.5</v>
      </c>
      <c r="R43" s="70">
        <v>96.126247703749499</v>
      </c>
      <c r="S43" s="70">
        <v>91.3119690491245</v>
      </c>
      <c r="T43" s="272">
        <v>66.233276296466002</v>
      </c>
    </row>
    <row r="44" spans="1:20" ht="17.25" thickBot="1" x14ac:dyDescent="0.35">
      <c r="A44" s="305"/>
      <c r="B44" s="62" t="s">
        <v>10</v>
      </c>
      <c r="C44" s="35" t="s">
        <v>14</v>
      </c>
      <c r="D44" s="42">
        <v>72.244731304375136</v>
      </c>
      <c r="E44" s="42">
        <v>72.178774458996813</v>
      </c>
      <c r="F44" s="105">
        <v>75.225352555042562</v>
      </c>
      <c r="G44" s="42">
        <v>68.379972050853809</v>
      </c>
      <c r="H44" s="122">
        <v>64.071713418998598</v>
      </c>
      <c r="I44" s="43">
        <v>65.383959916834243</v>
      </c>
      <c r="J44" s="43">
        <v>69.167319949555193</v>
      </c>
      <c r="K44" s="43">
        <v>70.223934012747549</v>
      </c>
      <c r="L44" s="43">
        <v>68.165240805753442</v>
      </c>
      <c r="M44" s="43">
        <v>70.091005146733025</v>
      </c>
      <c r="N44" s="43">
        <v>75.885340331981311</v>
      </c>
      <c r="O44" s="43">
        <v>79.941374961655114</v>
      </c>
      <c r="P44" s="44">
        <v>48.423876592890672</v>
      </c>
      <c r="Q44" s="44">
        <v>87.5</v>
      </c>
      <c r="R44" s="71">
        <v>90.040936029816081</v>
      </c>
      <c r="S44" s="71">
        <v>75.367114136257626</v>
      </c>
      <c r="T44" s="273">
        <v>85.403667990168302</v>
      </c>
    </row>
    <row r="45" spans="1:20" x14ac:dyDescent="0.3">
      <c r="A45" s="305"/>
      <c r="B45" s="313" t="s">
        <v>29</v>
      </c>
      <c r="C45" s="131" t="s">
        <v>31</v>
      </c>
      <c r="D45" s="141">
        <v>78.28853342629067</v>
      </c>
      <c r="E45" s="141">
        <v>66.165923779864485</v>
      </c>
      <c r="F45" s="142">
        <v>80.065215804070149</v>
      </c>
      <c r="G45" s="141">
        <v>79.582283224582596</v>
      </c>
      <c r="H45" s="143">
        <v>77.454947756144719</v>
      </c>
      <c r="I45" s="144">
        <v>76.627773646518065</v>
      </c>
      <c r="J45" s="144">
        <v>78.500256651012961</v>
      </c>
      <c r="K45" s="144">
        <v>74.090221146650578</v>
      </c>
      <c r="L45" s="144">
        <v>77.605042977961332</v>
      </c>
      <c r="M45" s="144">
        <v>80.915976154580989</v>
      </c>
      <c r="N45" s="144">
        <v>79.793041863525289</v>
      </c>
      <c r="O45" s="144">
        <v>79.406916354850722</v>
      </c>
      <c r="P45" s="145">
        <v>65.204826924666904</v>
      </c>
      <c r="Q45" s="145">
        <v>76.8</v>
      </c>
      <c r="R45" s="157">
        <v>78.632040467100353</v>
      </c>
      <c r="S45" s="157">
        <v>76.629715729837883</v>
      </c>
      <c r="T45" s="274">
        <v>71.448666431598397</v>
      </c>
    </row>
    <row r="46" spans="1:20" ht="17.25" thickBot="1" x14ac:dyDescent="0.35">
      <c r="A46" s="306"/>
      <c r="B46" s="314"/>
      <c r="C46" s="136" t="s">
        <v>49</v>
      </c>
      <c r="D46" s="136"/>
      <c r="E46" s="137">
        <f t="shared" ref="E46" si="54">(E45-D45)/D45</f>
        <v>-0.15484527702693174</v>
      </c>
      <c r="F46" s="138">
        <f t="shared" ref="F46" si="55">(F45-E45)/E45</f>
        <v>0.21006722539609543</v>
      </c>
      <c r="G46" s="137">
        <f t="shared" ref="G46" si="56">(G45-F45)/F45</f>
        <v>-6.0317401837690779E-3</v>
      </c>
      <c r="H46" s="139">
        <f t="shared" ref="H46" si="57">(H45-G45)/G45</f>
        <v>-2.673126960223671E-2</v>
      </c>
      <c r="I46" s="137">
        <f t="shared" ref="I46" si="58">(I45-H45)/H45</f>
        <v>-1.0679422471897952E-2</v>
      </c>
      <c r="J46" s="137">
        <f t="shared" ref="J46" si="59">(J45-I45)/I45</f>
        <v>2.4436087796738185E-2</v>
      </c>
      <c r="K46" s="137">
        <f t="shared" ref="K46" si="60">(K45-J45)/J45</f>
        <v>-5.6178612561332011E-2</v>
      </c>
      <c r="L46" s="137">
        <f t="shared" ref="L46" si="61">(L45-K45)/K45</f>
        <v>4.7439753545257847E-2</v>
      </c>
      <c r="M46" s="137">
        <f t="shared" ref="M46" si="62">(M45-L45)/L45</f>
        <v>4.2663892056085985E-2</v>
      </c>
      <c r="N46" s="137">
        <f t="shared" ref="N46" si="63">(N45-M45)/M45</f>
        <v>-1.3877782168881683E-2</v>
      </c>
      <c r="O46" s="137">
        <f t="shared" ref="O46" si="64">(O45-N45)/N45</f>
        <v>-4.8390874649819745E-3</v>
      </c>
      <c r="P46" s="137">
        <f t="shared" ref="P46" si="65">(P45-O45)/O45</f>
        <v>-0.17885204566713106</v>
      </c>
      <c r="Q46" s="140">
        <f t="shared" ref="Q46:T46" si="66">(Q45-P45)/P45</f>
        <v>0.17782691285615013</v>
      </c>
      <c r="R46" s="156">
        <f t="shared" si="66"/>
        <v>2.3854693582035884E-2</v>
      </c>
      <c r="S46" s="156">
        <f t="shared" si="66"/>
        <v>-2.5464489098438722E-2</v>
      </c>
      <c r="T46" s="217">
        <f t="shared" si="66"/>
        <v>-6.7611490515057493E-2</v>
      </c>
    </row>
    <row r="47" spans="1:20" ht="16.5" customHeight="1" x14ac:dyDescent="0.3">
      <c r="A47" s="302" t="s">
        <v>15</v>
      </c>
      <c r="B47" s="25" t="s">
        <v>1</v>
      </c>
      <c r="C47" s="10" t="s">
        <v>35</v>
      </c>
      <c r="D47" s="17">
        <v>4.0799999999999992</v>
      </c>
      <c r="E47" s="17">
        <v>3.5699999999999994</v>
      </c>
      <c r="F47" s="107">
        <v>5.15</v>
      </c>
      <c r="G47" s="17">
        <v>5.1933333333333325</v>
      </c>
      <c r="H47" s="124">
        <v>4.8533333333333335</v>
      </c>
      <c r="I47" s="45">
        <v>4.4333333333333336</v>
      </c>
      <c r="J47" s="45">
        <v>4.6033333333333335</v>
      </c>
      <c r="K47" s="45">
        <v>4.1833333333333336</v>
      </c>
      <c r="L47" s="45">
        <v>5.5833333333333321</v>
      </c>
      <c r="M47" s="45">
        <v>5.4033333333333324</v>
      </c>
      <c r="N47" s="45">
        <v>5.2033333333333323</v>
      </c>
      <c r="O47" s="45">
        <v>5.3533333333333326</v>
      </c>
      <c r="P47" s="46">
        <v>6.69</v>
      </c>
      <c r="Q47" s="46">
        <v>9</v>
      </c>
      <c r="R47" s="73">
        <v>7.53</v>
      </c>
      <c r="S47" s="73">
        <v>9.0399999999999991</v>
      </c>
      <c r="T47" s="275">
        <v>7.51</v>
      </c>
    </row>
    <row r="48" spans="1:20" ht="16.5" customHeight="1" x14ac:dyDescent="0.3">
      <c r="A48" s="305"/>
      <c r="B48" s="26" t="s">
        <v>2</v>
      </c>
      <c r="C48" s="2" t="s">
        <v>35</v>
      </c>
      <c r="D48" s="4">
        <v>49.875833333333333</v>
      </c>
      <c r="E48" s="4">
        <v>30.815833333333334</v>
      </c>
      <c r="F48" s="108">
        <v>39.485833333333332</v>
      </c>
      <c r="G48" s="4">
        <v>70.105833333333337</v>
      </c>
      <c r="H48" s="125">
        <v>75.945833333333326</v>
      </c>
      <c r="I48" s="5">
        <v>64.865833333333327</v>
      </c>
      <c r="J48" s="5">
        <v>65.625833333333333</v>
      </c>
      <c r="K48" s="5">
        <v>44.475833333333327</v>
      </c>
      <c r="L48" s="5">
        <v>39.785833333333336</v>
      </c>
      <c r="M48" s="5">
        <v>73.255833333333328</v>
      </c>
      <c r="N48" s="5">
        <v>112.21583333333334</v>
      </c>
      <c r="O48" s="5">
        <v>80.975833333333327</v>
      </c>
      <c r="P48" s="32">
        <v>49.48</v>
      </c>
      <c r="Q48" s="32">
        <v>23</v>
      </c>
      <c r="R48" s="64">
        <v>42.25</v>
      </c>
      <c r="S48" s="64">
        <v>35.26</v>
      </c>
      <c r="T48" s="276">
        <v>42.21</v>
      </c>
    </row>
    <row r="49" spans="1:20" x14ac:dyDescent="0.3">
      <c r="A49" s="305" t="s">
        <v>43</v>
      </c>
      <c r="B49" s="26" t="s">
        <v>3</v>
      </c>
      <c r="C49" s="2" t="s">
        <v>35</v>
      </c>
      <c r="D49" s="4">
        <v>62.341966666666664</v>
      </c>
      <c r="E49" s="4">
        <v>52.74196666666667</v>
      </c>
      <c r="F49" s="108">
        <v>49.161966666666665</v>
      </c>
      <c r="G49" s="4">
        <v>49.453333333333333</v>
      </c>
      <c r="H49" s="125">
        <v>53.093333333333334</v>
      </c>
      <c r="I49" s="5">
        <v>54.943333333333328</v>
      </c>
      <c r="J49" s="5">
        <v>64.25333333333333</v>
      </c>
      <c r="K49" s="5">
        <v>73</v>
      </c>
      <c r="L49" s="5">
        <v>73.319999999999993</v>
      </c>
      <c r="M49" s="5">
        <v>88.14</v>
      </c>
      <c r="N49" s="5">
        <v>108.38</v>
      </c>
      <c r="O49" s="5">
        <v>124.47</v>
      </c>
      <c r="P49" s="32">
        <v>127.49</v>
      </c>
      <c r="Q49" s="32">
        <v>127</v>
      </c>
      <c r="R49" s="64">
        <v>116.2</v>
      </c>
      <c r="S49" s="64">
        <v>100.75</v>
      </c>
      <c r="T49" s="276">
        <v>119.81</v>
      </c>
    </row>
    <row r="50" spans="1:20" x14ac:dyDescent="0.3">
      <c r="A50" s="305"/>
      <c r="B50" s="26" t="s">
        <v>4</v>
      </c>
      <c r="C50" s="2" t="s">
        <v>35</v>
      </c>
      <c r="D50" s="4">
        <v>252.56</v>
      </c>
      <c r="E50" s="4">
        <v>251.62416666666667</v>
      </c>
      <c r="F50" s="108">
        <v>250.07749999999999</v>
      </c>
      <c r="G50" s="4">
        <v>256.55083333333334</v>
      </c>
      <c r="H50" s="125">
        <v>255.75833333333333</v>
      </c>
      <c r="I50" s="5">
        <v>251.09416666666667</v>
      </c>
      <c r="J50" s="5">
        <v>257.24583333333334</v>
      </c>
      <c r="K50" s="5">
        <v>241.46583333333336</v>
      </c>
      <c r="L50" s="5">
        <v>239.86166666666671</v>
      </c>
      <c r="M50" s="5">
        <v>245.4591666666667</v>
      </c>
      <c r="N50" s="5">
        <v>247.5841666666667</v>
      </c>
      <c r="O50" s="5">
        <v>262.90666666666669</v>
      </c>
      <c r="P50" s="32">
        <v>578.99325208333335</v>
      </c>
      <c r="Q50" s="32">
        <v>570</v>
      </c>
      <c r="R50" s="64">
        <v>563.07825208333338</v>
      </c>
      <c r="S50" s="64">
        <v>565.90491874999998</v>
      </c>
      <c r="T50" s="276">
        <v>541.34491875000003</v>
      </c>
    </row>
    <row r="51" spans="1:20" x14ac:dyDescent="0.3">
      <c r="A51" s="305"/>
      <c r="B51" s="26" t="s">
        <v>5</v>
      </c>
      <c r="C51" s="2" t="s">
        <v>35</v>
      </c>
      <c r="D51" s="5">
        <v>0</v>
      </c>
      <c r="E51" s="5">
        <v>0</v>
      </c>
      <c r="F51" s="151">
        <v>6.2783333333333333</v>
      </c>
      <c r="G51" s="5">
        <v>6.2783333333333333</v>
      </c>
      <c r="H51" s="125">
        <v>6.2783333333333333</v>
      </c>
      <c r="I51" s="5">
        <v>6.2783333333333333</v>
      </c>
      <c r="J51" s="5">
        <v>6.2783333333333333</v>
      </c>
      <c r="K51" s="5">
        <v>6.28</v>
      </c>
      <c r="L51" s="5">
        <v>6.28</v>
      </c>
      <c r="M51" s="5">
        <v>6.28</v>
      </c>
      <c r="N51" s="5">
        <v>6.28</v>
      </c>
      <c r="O51" s="5">
        <v>6.28</v>
      </c>
      <c r="P51" s="32">
        <v>6.28</v>
      </c>
      <c r="Q51" s="32">
        <v>6</v>
      </c>
      <c r="R51" s="64">
        <v>6.28</v>
      </c>
      <c r="S51" s="64">
        <v>6.28</v>
      </c>
      <c r="T51" s="276">
        <v>6.28</v>
      </c>
    </row>
    <row r="52" spans="1:20" x14ac:dyDescent="0.3">
      <c r="A52" s="305"/>
      <c r="B52" s="26" t="s">
        <v>6</v>
      </c>
      <c r="C52" s="2" t="s">
        <v>35</v>
      </c>
      <c r="D52" s="4">
        <v>163.07743333333335</v>
      </c>
      <c r="E52" s="4">
        <v>138.18743333333333</v>
      </c>
      <c r="F52" s="108">
        <v>258.62743333333333</v>
      </c>
      <c r="G52" s="4">
        <v>239.44743333333335</v>
      </c>
      <c r="H52" s="125">
        <v>249.91743333333335</v>
      </c>
      <c r="I52" s="5">
        <v>169.29743333333334</v>
      </c>
      <c r="J52" s="5">
        <v>187.20743333333337</v>
      </c>
      <c r="K52" s="5">
        <v>115.02743333333333</v>
      </c>
      <c r="L52" s="5">
        <v>124.72743333333334</v>
      </c>
      <c r="M52" s="5">
        <v>120.83743333333334</v>
      </c>
      <c r="N52" s="5">
        <v>111.13743333333333</v>
      </c>
      <c r="O52" s="5">
        <v>138.38743333333335</v>
      </c>
      <c r="P52" s="32">
        <v>112.03743333333334</v>
      </c>
      <c r="Q52" s="32">
        <v>122</v>
      </c>
      <c r="R52" s="64">
        <v>125.35743333333333</v>
      </c>
      <c r="S52" s="64">
        <v>140.70743333333334</v>
      </c>
      <c r="T52" s="276">
        <v>137.30743333333299</v>
      </c>
    </row>
    <row r="53" spans="1:20" x14ac:dyDescent="0.3">
      <c r="A53" s="305"/>
      <c r="B53" s="26" t="s">
        <v>7</v>
      </c>
      <c r="C53" s="2" t="s">
        <v>35</v>
      </c>
      <c r="D53" s="4">
        <v>706.76166666666654</v>
      </c>
      <c r="E53" s="4">
        <v>588.79166666666663</v>
      </c>
      <c r="F53" s="108">
        <v>696.59166666666658</v>
      </c>
      <c r="G53" s="4">
        <v>627.12</v>
      </c>
      <c r="H53" s="125">
        <v>608.66</v>
      </c>
      <c r="I53" s="5">
        <v>606.83000000000004</v>
      </c>
      <c r="J53" s="5">
        <v>589.52</v>
      </c>
      <c r="K53" s="5">
        <v>561.97</v>
      </c>
      <c r="L53" s="5">
        <v>605.34</v>
      </c>
      <c r="M53" s="5">
        <v>586.79</v>
      </c>
      <c r="N53" s="5">
        <v>564.37</v>
      </c>
      <c r="O53" s="5">
        <v>587.4</v>
      </c>
      <c r="P53" s="32">
        <v>510.98184166666664</v>
      </c>
      <c r="Q53" s="32">
        <v>441</v>
      </c>
      <c r="R53" s="64">
        <v>514.46184166666671</v>
      </c>
      <c r="S53" s="64">
        <v>491.82184166666667</v>
      </c>
      <c r="T53" s="276">
        <v>472.53184166666699</v>
      </c>
    </row>
    <row r="54" spans="1:20" x14ac:dyDescent="0.3">
      <c r="A54" s="305"/>
      <c r="B54" s="26" t="s">
        <v>8</v>
      </c>
      <c r="C54" s="2" t="s">
        <v>35</v>
      </c>
      <c r="D54" s="4">
        <v>1183.5092416666664</v>
      </c>
      <c r="E54" s="4">
        <v>1013.4372416666665</v>
      </c>
      <c r="F54" s="108">
        <v>1195.2132416666666</v>
      </c>
      <c r="G54" s="4">
        <v>1079.8352416666667</v>
      </c>
      <c r="H54" s="125">
        <v>978.84124166666663</v>
      </c>
      <c r="I54" s="5">
        <v>993.57781309523796</v>
      </c>
      <c r="J54" s="5">
        <v>1019.3152416666666</v>
      </c>
      <c r="K54" s="5">
        <v>1059.4212416666667</v>
      </c>
      <c r="L54" s="5">
        <v>1073.1459083333332</v>
      </c>
      <c r="M54" s="5">
        <v>1167.1719083333332</v>
      </c>
      <c r="N54" s="5">
        <v>1112.4899083333332</v>
      </c>
      <c r="O54" s="5">
        <v>1292.2159083333331</v>
      </c>
      <c r="P54" s="32">
        <v>966.39771785714288</v>
      </c>
      <c r="Q54" s="32">
        <v>982</v>
      </c>
      <c r="R54" s="64">
        <v>1004.4657178571429</v>
      </c>
      <c r="S54" s="64">
        <v>1007.4177178571429</v>
      </c>
      <c r="T54" s="276">
        <v>962.60171785714294</v>
      </c>
    </row>
    <row r="55" spans="1:20" x14ac:dyDescent="0.3">
      <c r="A55" s="305"/>
      <c r="B55" s="26" t="s">
        <v>9</v>
      </c>
      <c r="C55" s="2" t="s">
        <v>35</v>
      </c>
      <c r="D55" s="4">
        <v>622.37000000000012</v>
      </c>
      <c r="E55" s="4">
        <v>395.90333333333336</v>
      </c>
      <c r="F55" s="108">
        <v>622.19000000000005</v>
      </c>
      <c r="G55" s="4">
        <v>639.13333333333333</v>
      </c>
      <c r="H55" s="125">
        <v>652.9666666666667</v>
      </c>
      <c r="I55" s="5">
        <v>589.03666666666675</v>
      </c>
      <c r="J55" s="5">
        <v>593.66</v>
      </c>
      <c r="K55" s="5">
        <v>502.4</v>
      </c>
      <c r="L55" s="5">
        <v>510.44</v>
      </c>
      <c r="M55" s="5">
        <v>588.2833333333333</v>
      </c>
      <c r="N55" s="5">
        <v>561</v>
      </c>
      <c r="O55" s="5">
        <v>543.14333333333332</v>
      </c>
      <c r="P55" s="32">
        <v>518.07666666666671</v>
      </c>
      <c r="Q55" s="32">
        <v>510</v>
      </c>
      <c r="R55" s="64">
        <v>538.97666666666669</v>
      </c>
      <c r="S55" s="64">
        <v>486.19666666666666</v>
      </c>
      <c r="T55" s="276">
        <v>327.72666666666697</v>
      </c>
    </row>
    <row r="56" spans="1:20" ht="17.25" thickBot="1" x14ac:dyDescent="0.35">
      <c r="A56" s="305"/>
      <c r="B56" s="62" t="s">
        <v>10</v>
      </c>
      <c r="C56" s="35" t="s">
        <v>35</v>
      </c>
      <c r="D56" s="50">
        <v>46.003999999999998</v>
      </c>
      <c r="E56" s="50">
        <v>45.961999999999996</v>
      </c>
      <c r="F56" s="109">
        <v>47.902000000000001</v>
      </c>
      <c r="G56" s="50">
        <v>40.124000000000002</v>
      </c>
      <c r="H56" s="126">
        <v>37.595999999999997</v>
      </c>
      <c r="I56" s="51">
        <v>38.366</v>
      </c>
      <c r="J56" s="51">
        <v>40.585999999999999</v>
      </c>
      <c r="K56" s="51">
        <v>41.206000000000003</v>
      </c>
      <c r="L56" s="51">
        <v>39.998000000000005</v>
      </c>
      <c r="M56" s="51">
        <v>41.128</v>
      </c>
      <c r="N56" s="51">
        <v>44.527999999999992</v>
      </c>
      <c r="O56" s="51">
        <v>46.907999999999994</v>
      </c>
      <c r="P56" s="52">
        <v>56.875999999999998</v>
      </c>
      <c r="Q56" s="52">
        <v>56</v>
      </c>
      <c r="R56" s="74">
        <v>58.947999999999993</v>
      </c>
      <c r="S56" s="74">
        <v>47.833999999999996</v>
      </c>
      <c r="T56" s="277">
        <v>54.204000000000001</v>
      </c>
    </row>
    <row r="57" spans="1:20" x14ac:dyDescent="0.3">
      <c r="A57" s="305"/>
      <c r="B57" s="313" t="s">
        <v>29</v>
      </c>
      <c r="C57" s="131" t="s">
        <v>36</v>
      </c>
      <c r="D57" s="146">
        <f t="shared" ref="D57:R57" si="67">D47+D48+D49+D50+D51+D52+D53+D54+D55+D56</f>
        <v>3090.5801416666663</v>
      </c>
      <c r="E57" s="146">
        <f t="shared" si="67"/>
        <v>2521.0336416666664</v>
      </c>
      <c r="F57" s="147">
        <f t="shared" si="67"/>
        <v>3170.6779750000001</v>
      </c>
      <c r="G57" s="146">
        <f t="shared" si="67"/>
        <v>3013.2416749999998</v>
      </c>
      <c r="H57" s="148">
        <f t="shared" si="67"/>
        <v>2923.9105083333334</v>
      </c>
      <c r="I57" s="146">
        <f t="shared" si="67"/>
        <v>2778.7229130952383</v>
      </c>
      <c r="J57" s="146">
        <f t="shared" si="67"/>
        <v>2828.2953416666664</v>
      </c>
      <c r="K57" s="146">
        <f t="shared" si="67"/>
        <v>2649.4296749999999</v>
      </c>
      <c r="L57" s="146">
        <f t="shared" si="67"/>
        <v>2718.4821750000001</v>
      </c>
      <c r="M57" s="146">
        <f t="shared" si="67"/>
        <v>2922.7490083333332</v>
      </c>
      <c r="N57" s="146">
        <f t="shared" si="67"/>
        <v>2873.1886749999999</v>
      </c>
      <c r="O57" s="146">
        <f t="shared" si="67"/>
        <v>3088.040508333333</v>
      </c>
      <c r="P57" s="146">
        <f t="shared" si="67"/>
        <v>2933.302911607143</v>
      </c>
      <c r="Q57" s="149">
        <f t="shared" si="67"/>
        <v>2846</v>
      </c>
      <c r="R57" s="158">
        <f t="shared" si="67"/>
        <v>2977.5479116071424</v>
      </c>
      <c r="S57" s="158">
        <f t="shared" ref="S57" si="68">S47+S48+S49+S50+S51+S52+S53+S54+S55+S56</f>
        <v>2891.2125782738094</v>
      </c>
      <c r="T57" s="248">
        <v>2671.5265782738102</v>
      </c>
    </row>
    <row r="58" spans="1:20" ht="17.25" thickBot="1" x14ac:dyDescent="0.35">
      <c r="A58" s="306"/>
      <c r="B58" s="314"/>
      <c r="C58" s="136" t="s">
        <v>49</v>
      </c>
      <c r="D58" s="136"/>
      <c r="E58" s="137">
        <f t="shared" ref="E58" si="69">(E57-D57)/D57</f>
        <v>-0.18428465656705439</v>
      </c>
      <c r="F58" s="138">
        <f t="shared" ref="F58" si="70">(F57-E57)/E57</f>
        <v>0.25768967244080526</v>
      </c>
      <c r="G58" s="137">
        <f t="shared" ref="G58" si="71">(G57-F57)/F57</f>
        <v>-4.9653828374040504E-2</v>
      </c>
      <c r="H58" s="139">
        <f t="shared" ref="H58" si="72">(H57-G57)/G57</f>
        <v>-2.9646200438491675E-2</v>
      </c>
      <c r="I58" s="137">
        <f t="shared" ref="I58" si="73">(I57-H57)/H57</f>
        <v>-4.9655280086138454E-2</v>
      </c>
      <c r="J58" s="137">
        <f t="shared" ref="J58" si="74">(J57-I57)/I57</f>
        <v>1.7840004247206186E-2</v>
      </c>
      <c r="K58" s="137">
        <f t="shared" ref="K58" si="75">(K57-J57)/J57</f>
        <v>-6.3241509481560751E-2</v>
      </c>
      <c r="L58" s="137">
        <f t="shared" ref="L58" si="76">(L57-K57)/K57</f>
        <v>2.6063156403651377E-2</v>
      </c>
      <c r="M58" s="137">
        <f t="shared" ref="M58" si="77">(M57-L57)/L57</f>
        <v>7.5140030422797641E-2</v>
      </c>
      <c r="N58" s="137">
        <f t="shared" ref="N58" si="78">(N57-M57)/M57</f>
        <v>-1.6956753108811968E-2</v>
      </c>
      <c r="O58" s="137">
        <f t="shared" ref="O58" si="79">(O57-N57)/N57</f>
        <v>7.4778184670845946E-2</v>
      </c>
      <c r="P58" s="137">
        <f t="shared" ref="P58" si="80">(P57-O57)/O57</f>
        <v>-5.0108668040013675E-2</v>
      </c>
      <c r="Q58" s="140">
        <f t="shared" ref="Q58:T58" si="81">(Q57-P57)/P57</f>
        <v>-2.9762664899585876E-2</v>
      </c>
      <c r="R58" s="156">
        <f t="shared" si="81"/>
        <v>4.6222034998995923E-2</v>
      </c>
      <c r="S58" s="156">
        <f t="shared" si="81"/>
        <v>-2.8995447225812453E-2</v>
      </c>
      <c r="T58" s="217">
        <f t="shared" si="81"/>
        <v>-7.5984035781679587E-2</v>
      </c>
    </row>
    <row r="59" spans="1:20" ht="16.5" customHeight="1" x14ac:dyDescent="0.3">
      <c r="A59" s="302" t="s">
        <v>42</v>
      </c>
      <c r="B59" s="25" t="s">
        <v>1</v>
      </c>
      <c r="C59" s="10" t="s">
        <v>33</v>
      </c>
      <c r="D59" s="19">
        <v>0</v>
      </c>
      <c r="E59" s="19">
        <v>0</v>
      </c>
      <c r="F59" s="110">
        <v>0</v>
      </c>
      <c r="G59" s="19">
        <v>0</v>
      </c>
      <c r="H59" s="128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4">
        <v>0</v>
      </c>
      <c r="Q59" s="54">
        <v>0</v>
      </c>
      <c r="R59" s="76">
        <v>0</v>
      </c>
      <c r="S59" s="76">
        <v>0</v>
      </c>
      <c r="T59" s="275">
        <v>0</v>
      </c>
    </row>
    <row r="60" spans="1:20" ht="16.5" customHeight="1" x14ac:dyDescent="0.3">
      <c r="A60" s="305"/>
      <c r="B60" s="26" t="s">
        <v>2</v>
      </c>
      <c r="C60" s="2" t="s">
        <v>33</v>
      </c>
      <c r="D60" s="6">
        <v>0.77700000000000002</v>
      </c>
      <c r="E60" s="6">
        <v>0.315</v>
      </c>
      <c r="F60" s="111">
        <v>0.17</v>
      </c>
      <c r="G60" s="6">
        <v>9.9000000000000005E-2</v>
      </c>
      <c r="H60" s="129">
        <v>0.112</v>
      </c>
      <c r="I60" s="7">
        <v>0.121</v>
      </c>
      <c r="J60" s="7">
        <v>0.09</v>
      </c>
      <c r="K60" s="7">
        <v>0.105</v>
      </c>
      <c r="L60" s="7">
        <v>5.8000000000000003E-2</v>
      </c>
      <c r="M60" s="7">
        <v>7.1999999999999995E-2</v>
      </c>
      <c r="N60" s="7">
        <v>0.105</v>
      </c>
      <c r="O60" s="7">
        <v>0.14099999999999999</v>
      </c>
      <c r="P60" s="33">
        <v>0.183</v>
      </c>
      <c r="Q60" s="33">
        <v>0</v>
      </c>
      <c r="R60" s="77">
        <v>0.17299999999999999</v>
      </c>
      <c r="S60" s="77">
        <v>0.29799999999999999</v>
      </c>
      <c r="T60" s="276">
        <v>0.224</v>
      </c>
    </row>
    <row r="61" spans="1:20" x14ac:dyDescent="0.3">
      <c r="A61" s="305" t="s">
        <v>45</v>
      </c>
      <c r="B61" s="26" t="s">
        <v>3</v>
      </c>
      <c r="C61" s="2" t="s">
        <v>33</v>
      </c>
      <c r="D61" s="6">
        <v>7.0000000000000007E-2</v>
      </c>
      <c r="E61" s="6">
        <v>7.0000000000000007E-2</v>
      </c>
      <c r="F61" s="111">
        <v>0.11</v>
      </c>
      <c r="G61" s="6">
        <v>7.0000000000000007E-2</v>
      </c>
      <c r="H61" s="129">
        <v>0.08</v>
      </c>
      <c r="I61" s="7">
        <v>6.8000000000000005E-2</v>
      </c>
      <c r="J61" s="7">
        <v>6.8000000000000005E-2</v>
      </c>
      <c r="K61" s="7">
        <v>7.6999999999999999E-2</v>
      </c>
      <c r="L61" s="7">
        <v>0.104</v>
      </c>
      <c r="M61" s="7">
        <v>0.13400000000000001</v>
      </c>
      <c r="N61" s="7">
        <v>0.13400000000000001</v>
      </c>
      <c r="O61" s="7">
        <v>0.13400000000000001</v>
      </c>
      <c r="P61" s="33">
        <v>0.13400000000000001</v>
      </c>
      <c r="Q61" s="33">
        <v>0</v>
      </c>
      <c r="R61" s="77">
        <v>0.13400000000000001</v>
      </c>
      <c r="S61" s="77">
        <v>0.13400000000000001</v>
      </c>
      <c r="T61" s="276">
        <v>0.104</v>
      </c>
    </row>
    <row r="62" spans="1:20" x14ac:dyDescent="0.3">
      <c r="A62" s="305"/>
      <c r="B62" s="26" t="s">
        <v>4</v>
      </c>
      <c r="C62" s="2" t="s">
        <v>33</v>
      </c>
      <c r="D62" s="6">
        <v>0.70499999999999996</v>
      </c>
      <c r="E62" s="6">
        <v>0.73499999999999999</v>
      </c>
      <c r="F62" s="111">
        <v>5.6000000000000001E-2</v>
      </c>
      <c r="G62" s="6">
        <v>5.8999999999999997E-2</v>
      </c>
      <c r="H62" s="129">
        <v>3.9E-2</v>
      </c>
      <c r="I62" s="7">
        <v>8.5000000000000006E-2</v>
      </c>
      <c r="J62" s="7">
        <v>0.624</v>
      </c>
      <c r="K62" s="7">
        <v>0.6</v>
      </c>
      <c r="L62" s="7">
        <v>0.88</v>
      </c>
      <c r="M62" s="7">
        <v>0.91800000000000004</v>
      </c>
      <c r="N62" s="7">
        <v>1.3140000000000001</v>
      </c>
      <c r="O62" s="7">
        <v>0.81</v>
      </c>
      <c r="P62" s="33">
        <v>0.61</v>
      </c>
      <c r="Q62" s="33">
        <v>1</v>
      </c>
      <c r="R62" s="77">
        <v>0.76300000000000001</v>
      </c>
      <c r="S62" s="77">
        <v>0.73699999999999999</v>
      </c>
      <c r="T62" s="276">
        <v>0.50700000000000001</v>
      </c>
    </row>
    <row r="63" spans="1:20" x14ac:dyDescent="0.3">
      <c r="A63" s="305"/>
      <c r="B63" s="26" t="s">
        <v>5</v>
      </c>
      <c r="C63" s="2" t="s">
        <v>33</v>
      </c>
      <c r="D63" s="7">
        <v>0</v>
      </c>
      <c r="E63" s="7">
        <v>0</v>
      </c>
      <c r="F63" s="152">
        <v>0</v>
      </c>
      <c r="G63" s="7">
        <v>0</v>
      </c>
      <c r="H63" s="129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33">
        <v>0</v>
      </c>
      <c r="Q63" s="33">
        <v>0</v>
      </c>
      <c r="R63" s="77">
        <v>0</v>
      </c>
      <c r="S63" s="77">
        <v>0</v>
      </c>
      <c r="T63" s="276">
        <v>0</v>
      </c>
    </row>
    <row r="64" spans="1:20" x14ac:dyDescent="0.3">
      <c r="A64" s="305"/>
      <c r="B64" s="26" t="s">
        <v>6</v>
      </c>
      <c r="C64" s="2" t="s">
        <v>33</v>
      </c>
      <c r="D64" s="6">
        <v>3.8639999999999999</v>
      </c>
      <c r="E64" s="6">
        <v>3.169</v>
      </c>
      <c r="F64" s="111">
        <v>3.5329999999999999</v>
      </c>
      <c r="G64" s="6">
        <v>2.71</v>
      </c>
      <c r="H64" s="129">
        <v>3.22</v>
      </c>
      <c r="I64" s="7">
        <v>3.8180000000000001</v>
      </c>
      <c r="J64" s="7">
        <v>2.9460000000000002</v>
      </c>
      <c r="K64" s="7">
        <v>3.0739999999999998</v>
      </c>
      <c r="L64" s="7">
        <v>3.62</v>
      </c>
      <c r="M64" s="7">
        <v>2.5129999999999999</v>
      </c>
      <c r="N64" s="7">
        <v>4.032</v>
      </c>
      <c r="O64" s="7">
        <v>4.1680000000000001</v>
      </c>
      <c r="P64" s="33">
        <v>1.7949999999999999</v>
      </c>
      <c r="Q64" s="33">
        <v>3</v>
      </c>
      <c r="R64" s="77">
        <v>2.88</v>
      </c>
      <c r="S64" s="77">
        <v>5.3979999999999997</v>
      </c>
      <c r="T64" s="276">
        <v>1.6659999999999999</v>
      </c>
    </row>
    <row r="65" spans="1:20" x14ac:dyDescent="0.3">
      <c r="A65" s="305"/>
      <c r="B65" s="26" t="s">
        <v>7</v>
      </c>
      <c r="C65" s="2" t="s">
        <v>33</v>
      </c>
      <c r="D65" s="6">
        <v>15.239000000000001</v>
      </c>
      <c r="E65" s="6">
        <v>14.395</v>
      </c>
      <c r="F65" s="111">
        <v>14.638</v>
      </c>
      <c r="G65" s="6">
        <v>14.115</v>
      </c>
      <c r="H65" s="129">
        <v>12.041</v>
      </c>
      <c r="I65" s="7">
        <v>11.606</v>
      </c>
      <c r="J65" s="7">
        <v>11.561999999999999</v>
      </c>
      <c r="K65" s="7">
        <v>11.670999999999999</v>
      </c>
      <c r="L65" s="7">
        <v>11.708</v>
      </c>
      <c r="M65" s="7">
        <v>11.861000000000001</v>
      </c>
      <c r="N65" s="7">
        <v>11.638</v>
      </c>
      <c r="O65" s="7">
        <v>11.657999999999999</v>
      </c>
      <c r="P65" s="33">
        <v>6.0620000000000003</v>
      </c>
      <c r="Q65" s="33">
        <v>7</v>
      </c>
      <c r="R65" s="77">
        <v>8.7449999999999992</v>
      </c>
      <c r="S65" s="77">
        <v>10.721</v>
      </c>
      <c r="T65" s="276">
        <v>9.6430000000000007</v>
      </c>
    </row>
    <row r="66" spans="1:20" x14ac:dyDescent="0.3">
      <c r="A66" s="305"/>
      <c r="B66" s="26" t="s">
        <v>8</v>
      </c>
      <c r="C66" s="2" t="s">
        <v>33</v>
      </c>
      <c r="D66" s="6">
        <v>28.067</v>
      </c>
      <c r="E66" s="6">
        <v>25.844000000000001</v>
      </c>
      <c r="F66" s="111">
        <v>27.148</v>
      </c>
      <c r="G66" s="6">
        <v>23.09</v>
      </c>
      <c r="H66" s="129">
        <v>24.971</v>
      </c>
      <c r="I66" s="7">
        <v>22.408999999999999</v>
      </c>
      <c r="J66" s="7">
        <v>28.062000000000001</v>
      </c>
      <c r="K66" s="7">
        <v>25.431999999999999</v>
      </c>
      <c r="L66" s="7">
        <v>26.015000000000001</v>
      </c>
      <c r="M66" s="7">
        <v>30.776</v>
      </c>
      <c r="N66" s="7">
        <v>36.345999999999997</v>
      </c>
      <c r="O66" s="7">
        <v>51.530999999999999</v>
      </c>
      <c r="P66" s="33">
        <v>40.249000000000002</v>
      </c>
      <c r="Q66" s="33">
        <v>26</v>
      </c>
      <c r="R66" s="77">
        <v>29.186</v>
      </c>
      <c r="S66" s="77">
        <v>28.663</v>
      </c>
      <c r="T66" s="276">
        <v>28.638999999999999</v>
      </c>
    </row>
    <row r="67" spans="1:20" x14ac:dyDescent="0.3">
      <c r="A67" s="305"/>
      <c r="B67" s="26" t="s">
        <v>9</v>
      </c>
      <c r="C67" s="2" t="s">
        <v>33</v>
      </c>
      <c r="D67" s="6">
        <v>21.712</v>
      </c>
      <c r="E67" s="6">
        <v>19.606999999999999</v>
      </c>
      <c r="F67" s="111">
        <v>28.58</v>
      </c>
      <c r="G67" s="6">
        <v>27.048999999999999</v>
      </c>
      <c r="H67" s="129">
        <v>24.175000000000001</v>
      </c>
      <c r="I67" s="7">
        <v>19.334</v>
      </c>
      <c r="J67" s="7">
        <v>26.811</v>
      </c>
      <c r="K67" s="7">
        <v>25.509</v>
      </c>
      <c r="L67" s="7">
        <v>25.068999999999999</v>
      </c>
      <c r="M67" s="7">
        <v>24.727</v>
      </c>
      <c r="N67" s="7">
        <v>20.876000000000001</v>
      </c>
      <c r="O67" s="7">
        <v>21.262</v>
      </c>
      <c r="P67" s="33">
        <v>20.306999999999999</v>
      </c>
      <c r="Q67" s="33">
        <v>23</v>
      </c>
      <c r="R67" s="77">
        <v>19.603999999999999</v>
      </c>
      <c r="S67" s="77">
        <v>5.2949999999999999</v>
      </c>
      <c r="T67" s="276">
        <v>9.0749999999999993</v>
      </c>
    </row>
    <row r="68" spans="1:20" ht="17.25" thickBot="1" x14ac:dyDescent="0.35">
      <c r="A68" s="305"/>
      <c r="B68" s="62" t="s">
        <v>10</v>
      </c>
      <c r="C68" s="35" t="s">
        <v>33</v>
      </c>
      <c r="D68" s="55">
        <v>0.70369666666666675</v>
      </c>
      <c r="E68" s="55">
        <v>0.70369666666666675</v>
      </c>
      <c r="F68" s="112">
        <v>0.49369666666666667</v>
      </c>
      <c r="G68" s="55">
        <v>0.21369666666666665</v>
      </c>
      <c r="H68" s="130">
        <v>0.37369666666666668</v>
      </c>
      <c r="I68" s="56">
        <v>0.23669666666666667</v>
      </c>
      <c r="J68" s="56">
        <v>0.43569666666666668</v>
      </c>
      <c r="K68" s="56">
        <v>0.49569666666666667</v>
      </c>
      <c r="L68" s="56">
        <v>0.37069666666666667</v>
      </c>
      <c r="M68" s="56">
        <v>0.35769666666666666</v>
      </c>
      <c r="N68" s="56">
        <v>0.43969666666666668</v>
      </c>
      <c r="O68" s="56">
        <v>0.43969666666666668</v>
      </c>
      <c r="P68" s="57">
        <v>0.53169666666666671</v>
      </c>
      <c r="Q68" s="57">
        <v>0</v>
      </c>
      <c r="R68" s="78">
        <v>0.5256966666666667</v>
      </c>
      <c r="S68" s="78">
        <v>0.19869666666666666</v>
      </c>
      <c r="T68" s="277">
        <v>0.421696666666667</v>
      </c>
    </row>
    <row r="69" spans="1:20" x14ac:dyDescent="0.3">
      <c r="A69" s="305"/>
      <c r="B69" s="313" t="s">
        <v>29</v>
      </c>
      <c r="C69" s="131" t="s">
        <v>32</v>
      </c>
      <c r="D69" s="146">
        <f t="shared" ref="D69:R69" si="82">D59+D60+D61+D62+D63+D64+D65+D66+D67+D68</f>
        <v>71.13769666666667</v>
      </c>
      <c r="E69" s="146">
        <f t="shared" si="82"/>
        <v>64.838696666666664</v>
      </c>
      <c r="F69" s="147">
        <f t="shared" si="82"/>
        <v>74.728696666666664</v>
      </c>
      <c r="G69" s="146">
        <f t="shared" si="82"/>
        <v>67.405696666666671</v>
      </c>
      <c r="H69" s="148">
        <f t="shared" si="82"/>
        <v>65.011696666666666</v>
      </c>
      <c r="I69" s="146">
        <f t="shared" si="82"/>
        <v>57.67769666666667</v>
      </c>
      <c r="J69" s="146">
        <f t="shared" si="82"/>
        <v>70.598696666666683</v>
      </c>
      <c r="K69" s="146">
        <f t="shared" si="82"/>
        <v>66.96369666666665</v>
      </c>
      <c r="L69" s="146">
        <f t="shared" si="82"/>
        <v>67.824696666666668</v>
      </c>
      <c r="M69" s="146">
        <f t="shared" si="82"/>
        <v>71.358696666666674</v>
      </c>
      <c r="N69" s="146">
        <f t="shared" si="82"/>
        <v>74.884696666666656</v>
      </c>
      <c r="O69" s="146">
        <f t="shared" si="82"/>
        <v>90.143696666666671</v>
      </c>
      <c r="P69" s="146">
        <f t="shared" si="82"/>
        <v>69.871696666666665</v>
      </c>
      <c r="Q69" s="149">
        <f t="shared" si="82"/>
        <v>60</v>
      </c>
      <c r="R69" s="158">
        <f t="shared" si="82"/>
        <v>62.010696666666668</v>
      </c>
      <c r="S69" s="158">
        <f t="shared" ref="S69" si="83">S59+S60+S61+S62+S63+S64+S65+S66+S67+S68</f>
        <v>51.444696666666665</v>
      </c>
      <c r="T69" s="278">
        <v>50.279696666666702</v>
      </c>
    </row>
    <row r="70" spans="1:20" ht="17.25" thickBot="1" x14ac:dyDescent="0.35">
      <c r="A70" s="305"/>
      <c r="B70" s="314"/>
      <c r="C70" s="136" t="s">
        <v>49</v>
      </c>
      <c r="D70" s="136"/>
      <c r="E70" s="137">
        <f t="shared" ref="E70" si="84">(E69-D69)/D69</f>
        <v>-8.8546583529623316E-2</v>
      </c>
      <c r="F70" s="138">
        <f t="shared" ref="F70" si="85">(F69-E69)/E69</f>
        <v>0.15253236891611385</v>
      </c>
      <c r="G70" s="137">
        <f t="shared" ref="G70" si="86">(G69-F69)/F69</f>
        <v>-9.7994483065385454E-2</v>
      </c>
      <c r="H70" s="139">
        <f t="shared" ref="H70" si="87">(H69-G69)/G69</f>
        <v>-3.5516285987499951E-2</v>
      </c>
      <c r="I70" s="137">
        <f t="shared" ref="I70" si="88">(I69-H69)/H69</f>
        <v>-0.11281046913147777</v>
      </c>
      <c r="J70" s="137">
        <f t="shared" ref="J70" si="89">(J69-I69)/I69</f>
        <v>0.22402073499352082</v>
      </c>
      <c r="K70" s="137">
        <f t="shared" ref="K70" si="90">(K69-J69)/J69</f>
        <v>-5.148820263867996E-2</v>
      </c>
      <c r="L70" s="137">
        <f t="shared" ref="L70" si="91">(L69-K69)/K69</f>
        <v>1.2857713102159263E-2</v>
      </c>
      <c r="M70" s="137">
        <f t="shared" ref="M70" si="92">(M69-L69)/L69</f>
        <v>5.2104914193251917E-2</v>
      </c>
      <c r="N70" s="137">
        <f t="shared" ref="N70" si="93">(N69-M69)/M69</f>
        <v>4.9412337454406728E-2</v>
      </c>
      <c r="O70" s="137">
        <f t="shared" ref="O70" si="94">(O69-N69)/N69</f>
        <v>0.20376659957537407</v>
      </c>
      <c r="P70" s="137">
        <f t="shared" ref="P70" si="95">(P69-O69)/O69</f>
        <v>-0.22488538577424663</v>
      </c>
      <c r="Q70" s="140">
        <f t="shared" ref="Q70:T70" si="96">(Q69-P69)/P69</f>
        <v>-0.14128319673931869</v>
      </c>
      <c r="R70" s="156">
        <f t="shared" si="96"/>
        <v>3.3511611111111131E-2</v>
      </c>
      <c r="S70" s="156">
        <f t="shared" si="96"/>
        <v>-0.17038995799058113</v>
      </c>
      <c r="T70" s="217">
        <f t="shared" si="96"/>
        <v>-2.2645677309529547E-2</v>
      </c>
    </row>
    <row r="71" spans="1:20" ht="16.5" customHeight="1" x14ac:dyDescent="0.3">
      <c r="A71" s="302" t="s">
        <v>16</v>
      </c>
      <c r="B71" s="25" t="s">
        <v>1</v>
      </c>
      <c r="C71" s="10" t="s">
        <v>17</v>
      </c>
      <c r="D71" s="11">
        <v>30</v>
      </c>
      <c r="E71" s="11">
        <v>30</v>
      </c>
      <c r="F71" s="102">
        <v>31</v>
      </c>
      <c r="G71" s="11">
        <v>31</v>
      </c>
      <c r="H71" s="119">
        <v>31</v>
      </c>
      <c r="I71" s="11">
        <v>31</v>
      </c>
      <c r="J71" s="11">
        <v>30</v>
      </c>
      <c r="K71" s="11">
        <v>30</v>
      </c>
      <c r="L71" s="11">
        <v>32</v>
      </c>
      <c r="M71" s="11">
        <v>32</v>
      </c>
      <c r="N71" s="11">
        <v>32</v>
      </c>
      <c r="O71" s="11">
        <v>32</v>
      </c>
      <c r="P71" s="58">
        <v>46</v>
      </c>
      <c r="Q71" s="58">
        <v>47</v>
      </c>
      <c r="R71" s="82">
        <v>47</v>
      </c>
      <c r="S71" s="82">
        <v>47</v>
      </c>
      <c r="T71" s="214">
        <v>47</v>
      </c>
    </row>
    <row r="72" spans="1:20" x14ac:dyDescent="0.3">
      <c r="A72" s="303"/>
      <c r="B72" s="26" t="s">
        <v>2</v>
      </c>
      <c r="C72" s="2" t="s">
        <v>17</v>
      </c>
      <c r="D72" s="3">
        <v>530</v>
      </c>
      <c r="E72" s="3">
        <v>525</v>
      </c>
      <c r="F72" s="100">
        <v>524</v>
      </c>
      <c r="G72" s="3">
        <v>548</v>
      </c>
      <c r="H72" s="115">
        <v>539</v>
      </c>
      <c r="I72" s="3">
        <v>536</v>
      </c>
      <c r="J72" s="3">
        <v>541</v>
      </c>
      <c r="K72" s="3">
        <v>537</v>
      </c>
      <c r="L72" s="3">
        <v>535</v>
      </c>
      <c r="M72" s="3">
        <v>544</v>
      </c>
      <c r="N72" s="3">
        <v>540</v>
      </c>
      <c r="O72" s="3">
        <v>520</v>
      </c>
      <c r="P72" s="34">
        <v>490</v>
      </c>
      <c r="Q72" s="34">
        <v>478</v>
      </c>
      <c r="R72" s="79">
        <v>467</v>
      </c>
      <c r="S72" s="79">
        <v>459</v>
      </c>
      <c r="T72" s="215">
        <v>437</v>
      </c>
    </row>
    <row r="73" spans="1:20" x14ac:dyDescent="0.3">
      <c r="A73" s="303"/>
      <c r="B73" s="26" t="s">
        <v>3</v>
      </c>
      <c r="C73" s="2" t="s">
        <v>17</v>
      </c>
      <c r="D73" s="3">
        <v>229</v>
      </c>
      <c r="E73" s="3">
        <v>221</v>
      </c>
      <c r="F73" s="100">
        <v>221</v>
      </c>
      <c r="G73" s="3">
        <v>223</v>
      </c>
      <c r="H73" s="115">
        <v>222</v>
      </c>
      <c r="I73" s="3">
        <v>219</v>
      </c>
      <c r="J73" s="3">
        <v>214</v>
      </c>
      <c r="K73" s="3">
        <v>214</v>
      </c>
      <c r="L73" s="3">
        <v>211</v>
      </c>
      <c r="M73" s="3">
        <v>211</v>
      </c>
      <c r="N73" s="3">
        <v>213</v>
      </c>
      <c r="O73" s="3">
        <v>212</v>
      </c>
      <c r="P73" s="34">
        <v>214</v>
      </c>
      <c r="Q73" s="34">
        <v>214</v>
      </c>
      <c r="R73" s="79">
        <v>213</v>
      </c>
      <c r="S73" s="79">
        <v>210</v>
      </c>
      <c r="T73" s="215">
        <v>214</v>
      </c>
    </row>
    <row r="74" spans="1:20" x14ac:dyDescent="0.3">
      <c r="A74" s="303"/>
      <c r="B74" s="26" t="s">
        <v>4</v>
      </c>
      <c r="C74" s="2" t="s">
        <v>17</v>
      </c>
      <c r="D74" s="3">
        <v>1307</v>
      </c>
      <c r="E74" s="3">
        <v>1293</v>
      </c>
      <c r="F74" s="100">
        <v>1255</v>
      </c>
      <c r="G74" s="3">
        <v>1235</v>
      </c>
      <c r="H74" s="115">
        <v>1230</v>
      </c>
      <c r="I74" s="3">
        <v>1232</v>
      </c>
      <c r="J74" s="3">
        <v>1228</v>
      </c>
      <c r="K74" s="3">
        <v>1224</v>
      </c>
      <c r="L74" s="3">
        <v>1220</v>
      </c>
      <c r="M74" s="3">
        <v>1203</v>
      </c>
      <c r="N74" s="3">
        <v>1201</v>
      </c>
      <c r="O74" s="3">
        <v>1196</v>
      </c>
      <c r="P74" s="34">
        <v>1593</v>
      </c>
      <c r="Q74" s="34">
        <v>1589</v>
      </c>
      <c r="R74" s="79">
        <v>1587</v>
      </c>
      <c r="S74" s="79">
        <v>1573</v>
      </c>
      <c r="T74" s="215">
        <v>1569</v>
      </c>
    </row>
    <row r="75" spans="1:20" x14ac:dyDescent="0.3">
      <c r="A75" s="303"/>
      <c r="B75" s="26" t="s">
        <v>5</v>
      </c>
      <c r="C75" s="2" t="s">
        <v>17</v>
      </c>
      <c r="D75" s="8">
        <v>0</v>
      </c>
      <c r="E75" s="8">
        <v>0</v>
      </c>
      <c r="F75" s="153">
        <v>40</v>
      </c>
      <c r="G75" s="8">
        <v>40</v>
      </c>
      <c r="H75" s="154">
        <v>40</v>
      </c>
      <c r="I75" s="8">
        <v>40</v>
      </c>
      <c r="J75" s="8">
        <v>40</v>
      </c>
      <c r="K75" s="8">
        <v>40</v>
      </c>
      <c r="L75" s="8">
        <v>40</v>
      </c>
      <c r="M75" s="8">
        <v>40</v>
      </c>
      <c r="N75" s="8">
        <v>40</v>
      </c>
      <c r="O75" s="8">
        <v>40</v>
      </c>
      <c r="P75" s="34">
        <v>40</v>
      </c>
      <c r="Q75" s="34">
        <v>40</v>
      </c>
      <c r="R75" s="79">
        <v>40</v>
      </c>
      <c r="S75" s="79">
        <v>40</v>
      </c>
      <c r="T75" s="215">
        <v>40</v>
      </c>
    </row>
    <row r="76" spans="1:20" x14ac:dyDescent="0.3">
      <c r="A76" s="303"/>
      <c r="B76" s="26" t="s">
        <v>6</v>
      </c>
      <c r="C76" s="2" t="s">
        <v>17</v>
      </c>
      <c r="D76" s="3">
        <v>463</v>
      </c>
      <c r="E76" s="3">
        <v>466</v>
      </c>
      <c r="F76" s="100">
        <v>468</v>
      </c>
      <c r="G76" s="3">
        <v>474</v>
      </c>
      <c r="H76" s="115">
        <v>478</v>
      </c>
      <c r="I76" s="3">
        <v>477</v>
      </c>
      <c r="J76" s="3">
        <v>480</v>
      </c>
      <c r="K76" s="3">
        <v>479</v>
      </c>
      <c r="L76" s="3">
        <v>483</v>
      </c>
      <c r="M76" s="3">
        <v>483</v>
      </c>
      <c r="N76" s="3">
        <v>488</v>
      </c>
      <c r="O76" s="3">
        <v>489</v>
      </c>
      <c r="P76" s="34">
        <v>472</v>
      </c>
      <c r="Q76" s="34">
        <v>473</v>
      </c>
      <c r="R76" s="79">
        <v>463</v>
      </c>
      <c r="S76" s="79">
        <v>459</v>
      </c>
      <c r="T76" s="215">
        <v>458</v>
      </c>
    </row>
    <row r="77" spans="1:20" x14ac:dyDescent="0.3">
      <c r="A77" s="303"/>
      <c r="B77" s="26" t="s">
        <v>7</v>
      </c>
      <c r="C77" s="2" t="s">
        <v>17</v>
      </c>
      <c r="D77" s="3">
        <v>3183</v>
      </c>
      <c r="E77" s="3">
        <v>3178</v>
      </c>
      <c r="F77" s="100">
        <v>3206</v>
      </c>
      <c r="G77" s="3">
        <v>3100</v>
      </c>
      <c r="H77" s="115">
        <v>3078</v>
      </c>
      <c r="I77" s="3">
        <v>3065</v>
      </c>
      <c r="J77" s="3">
        <v>2879</v>
      </c>
      <c r="K77" s="3">
        <v>2872</v>
      </c>
      <c r="L77" s="3">
        <v>2880</v>
      </c>
      <c r="M77" s="3">
        <v>2885</v>
      </c>
      <c r="N77" s="3">
        <v>2792</v>
      </c>
      <c r="O77" s="3">
        <v>2761</v>
      </c>
      <c r="P77" s="34">
        <v>2680</v>
      </c>
      <c r="Q77" s="34">
        <v>2654</v>
      </c>
      <c r="R77" s="79">
        <v>2640</v>
      </c>
      <c r="S77" s="79">
        <v>2637</v>
      </c>
      <c r="T77" s="215">
        <v>2616</v>
      </c>
    </row>
    <row r="78" spans="1:20" x14ac:dyDescent="0.3">
      <c r="A78" s="303"/>
      <c r="B78" s="26" t="s">
        <v>8</v>
      </c>
      <c r="C78" s="2" t="s">
        <v>17</v>
      </c>
      <c r="D78" s="3">
        <v>4909</v>
      </c>
      <c r="E78" s="3">
        <v>4775</v>
      </c>
      <c r="F78" s="100">
        <v>4799</v>
      </c>
      <c r="G78" s="3">
        <v>4815</v>
      </c>
      <c r="H78" s="115">
        <v>4811</v>
      </c>
      <c r="I78" s="3">
        <v>4858</v>
      </c>
      <c r="J78" s="3">
        <v>4848</v>
      </c>
      <c r="K78" s="3">
        <v>4822</v>
      </c>
      <c r="L78" s="3">
        <v>4827</v>
      </c>
      <c r="M78" s="3">
        <v>4684</v>
      </c>
      <c r="N78" s="3">
        <v>4658</v>
      </c>
      <c r="O78" s="3">
        <v>4638</v>
      </c>
      <c r="P78" s="34">
        <v>4590</v>
      </c>
      <c r="Q78" s="34">
        <v>4617</v>
      </c>
      <c r="R78" s="79">
        <v>4627</v>
      </c>
      <c r="S78" s="79">
        <v>4539</v>
      </c>
      <c r="T78" s="215">
        <v>4537</v>
      </c>
    </row>
    <row r="79" spans="1:20" x14ac:dyDescent="0.3">
      <c r="A79" s="303"/>
      <c r="B79" s="26" t="s">
        <v>9</v>
      </c>
      <c r="C79" s="2" t="s">
        <v>17</v>
      </c>
      <c r="D79" s="3">
        <v>1890</v>
      </c>
      <c r="E79" s="3">
        <v>1882</v>
      </c>
      <c r="F79" s="100">
        <v>1870</v>
      </c>
      <c r="G79" s="3">
        <v>1864</v>
      </c>
      <c r="H79" s="115">
        <v>1856</v>
      </c>
      <c r="I79" s="3">
        <v>1844</v>
      </c>
      <c r="J79" s="3">
        <v>1836</v>
      </c>
      <c r="K79" s="3">
        <v>1824</v>
      </c>
      <c r="L79" s="3">
        <v>1818</v>
      </c>
      <c r="M79" s="3">
        <v>1814</v>
      </c>
      <c r="N79" s="3">
        <v>1811</v>
      </c>
      <c r="O79" s="3">
        <v>1804</v>
      </c>
      <c r="P79" s="34">
        <v>1781</v>
      </c>
      <c r="Q79" s="34">
        <v>1774</v>
      </c>
      <c r="R79" s="79">
        <v>1776</v>
      </c>
      <c r="S79" s="79">
        <v>1774</v>
      </c>
      <c r="T79" s="215">
        <v>1771</v>
      </c>
    </row>
    <row r="80" spans="1:20" x14ac:dyDescent="0.3">
      <c r="A80" s="303"/>
      <c r="B80" s="26" t="s">
        <v>10</v>
      </c>
      <c r="C80" s="2" t="s">
        <v>17</v>
      </c>
      <c r="D80" s="3">
        <v>183</v>
      </c>
      <c r="E80" s="3">
        <v>183</v>
      </c>
      <c r="F80" s="100">
        <v>183</v>
      </c>
      <c r="G80" s="3">
        <v>183</v>
      </c>
      <c r="H80" s="115">
        <v>183</v>
      </c>
      <c r="I80" s="3">
        <v>186</v>
      </c>
      <c r="J80" s="3">
        <v>188</v>
      </c>
      <c r="K80" s="3">
        <v>187</v>
      </c>
      <c r="L80" s="3">
        <v>187</v>
      </c>
      <c r="M80" s="3">
        <v>186</v>
      </c>
      <c r="N80" s="3">
        <v>186</v>
      </c>
      <c r="O80" s="3">
        <v>186</v>
      </c>
      <c r="P80" s="34">
        <v>190</v>
      </c>
      <c r="Q80" s="34">
        <v>190</v>
      </c>
      <c r="R80" s="79">
        <v>190</v>
      </c>
      <c r="S80" s="79">
        <v>190</v>
      </c>
      <c r="T80" s="215">
        <v>190</v>
      </c>
    </row>
    <row r="81" spans="1:20" ht="17.25" thickBot="1" x14ac:dyDescent="0.35">
      <c r="A81" s="303"/>
      <c r="B81" s="62" t="s">
        <v>18</v>
      </c>
      <c r="C81" s="35" t="s">
        <v>17</v>
      </c>
      <c r="D81" s="36">
        <v>228</v>
      </c>
      <c r="E81" s="36">
        <v>228</v>
      </c>
      <c r="F81" s="101">
        <v>249</v>
      </c>
      <c r="G81" s="36">
        <v>239</v>
      </c>
      <c r="H81" s="116">
        <v>237</v>
      </c>
      <c r="I81" s="36">
        <v>222</v>
      </c>
      <c r="J81" s="36">
        <v>217</v>
      </c>
      <c r="K81" s="36">
        <v>215</v>
      </c>
      <c r="L81" s="36">
        <v>234</v>
      </c>
      <c r="M81" s="36">
        <v>235</v>
      </c>
      <c r="N81" s="36">
        <v>237</v>
      </c>
      <c r="O81" s="36">
        <v>224</v>
      </c>
      <c r="P81" s="59">
        <v>126</v>
      </c>
      <c r="Q81" s="59">
        <v>131</v>
      </c>
      <c r="R81" s="80">
        <v>132</v>
      </c>
      <c r="S81" s="80">
        <v>132</v>
      </c>
      <c r="T81" s="216">
        <v>126</v>
      </c>
    </row>
    <row r="82" spans="1:20" x14ac:dyDescent="0.3">
      <c r="A82" s="303"/>
      <c r="B82" s="297" t="s">
        <v>29</v>
      </c>
      <c r="C82" s="13" t="s">
        <v>34</v>
      </c>
      <c r="D82" s="15">
        <f t="shared" ref="D82:R82" si="97">D71+D72+D73+D74+D75+D76+D77+D78+D79+D80+D81</f>
        <v>12952</v>
      </c>
      <c r="E82" s="15">
        <f t="shared" si="97"/>
        <v>12781</v>
      </c>
      <c r="F82" s="68">
        <f t="shared" si="97"/>
        <v>12846</v>
      </c>
      <c r="G82" s="15">
        <f t="shared" si="97"/>
        <v>12752</v>
      </c>
      <c r="H82" s="117">
        <f t="shared" si="97"/>
        <v>12705</v>
      </c>
      <c r="I82" s="15">
        <f t="shared" si="97"/>
        <v>12710</v>
      </c>
      <c r="J82" s="15">
        <f t="shared" si="97"/>
        <v>12501</v>
      </c>
      <c r="K82" s="15">
        <f t="shared" si="97"/>
        <v>12444</v>
      </c>
      <c r="L82" s="15">
        <f t="shared" si="97"/>
        <v>12467</v>
      </c>
      <c r="M82" s="15">
        <f t="shared" si="97"/>
        <v>12317</v>
      </c>
      <c r="N82" s="15">
        <f t="shared" si="97"/>
        <v>12198</v>
      </c>
      <c r="O82" s="15">
        <f t="shared" si="97"/>
        <v>12102</v>
      </c>
      <c r="P82" s="15">
        <f t="shared" si="97"/>
        <v>12222</v>
      </c>
      <c r="Q82" s="85">
        <f t="shared" si="97"/>
        <v>12207</v>
      </c>
      <c r="R82" s="86">
        <f t="shared" si="97"/>
        <v>12182</v>
      </c>
      <c r="S82" s="86">
        <f t="shared" ref="S82" si="98">S71+S72+S73+S74+S75+S76+S77+S78+S79+S80+S81</f>
        <v>12060</v>
      </c>
      <c r="T82" s="248">
        <f>SUM(T71:T81)</f>
        <v>12005</v>
      </c>
    </row>
    <row r="83" spans="1:20" ht="17.25" thickBot="1" x14ac:dyDescent="0.35">
      <c r="A83" s="304"/>
      <c r="B83" s="298"/>
      <c r="C83" s="14" t="s">
        <v>49</v>
      </c>
      <c r="D83" s="12"/>
      <c r="E83" s="61">
        <f t="shared" ref="E83" si="99">(E82-D82)/D82</f>
        <v>-1.3202594193946881E-2</v>
      </c>
      <c r="F83" s="69">
        <f t="shared" ref="F83" si="100">(F82-E82)/E82</f>
        <v>5.08567404741413E-3</v>
      </c>
      <c r="G83" s="61">
        <f t="shared" ref="G83" si="101">(G82-F82)/F82</f>
        <v>-7.317452903627588E-3</v>
      </c>
      <c r="H83" s="118">
        <f t="shared" ref="H83" si="102">(H82-G82)/G82</f>
        <v>-3.6856963613550817E-3</v>
      </c>
      <c r="I83" s="61">
        <f t="shared" ref="I83" si="103">(I82-H82)/H82</f>
        <v>3.9354584809130262E-4</v>
      </c>
      <c r="J83" s="61">
        <f t="shared" ref="J83" si="104">(J82-I82)/I82</f>
        <v>-1.6443745082612118E-2</v>
      </c>
      <c r="K83" s="61">
        <f t="shared" ref="K83" si="105">(K82-J82)/J82</f>
        <v>-4.5596352291816652E-3</v>
      </c>
      <c r="L83" s="61">
        <f t="shared" ref="L83" si="106">(L82-K82)/K82</f>
        <v>1.8482802957248473E-3</v>
      </c>
      <c r="M83" s="61">
        <f t="shared" ref="M83" si="107">(M82-L82)/L82</f>
        <v>-1.2031763856581374E-2</v>
      </c>
      <c r="N83" s="61">
        <f t="shared" ref="N83" si="108">(N82-M82)/M82</f>
        <v>-9.6614435333279205E-3</v>
      </c>
      <c r="O83" s="61">
        <f t="shared" ref="O83" si="109">(O82-N82)/N82</f>
        <v>-7.8701426463354644E-3</v>
      </c>
      <c r="P83" s="61">
        <f t="shared" ref="P83" si="110">(P82-O82)/O82</f>
        <v>9.91571641051066E-3</v>
      </c>
      <c r="Q83" s="87">
        <f t="shared" ref="Q83:T83" si="111">(Q82-P82)/P82</f>
        <v>-1.2272950417280314E-3</v>
      </c>
      <c r="R83" s="88">
        <f t="shared" si="111"/>
        <v>-2.0480052428934218E-3</v>
      </c>
      <c r="S83" s="88">
        <f t="shared" si="111"/>
        <v>-1.001477589886718E-2</v>
      </c>
      <c r="T83" s="217">
        <f t="shared" si="111"/>
        <v>-4.5605306799336651E-3</v>
      </c>
    </row>
  </sheetData>
  <mergeCells count="22"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  <mergeCell ref="A1:N1"/>
    <mergeCell ref="A5:A6"/>
    <mergeCell ref="A7:A8"/>
    <mergeCell ref="A4:C4"/>
    <mergeCell ref="B20:B21"/>
    <mergeCell ref="B33:B34"/>
    <mergeCell ref="A9:A10"/>
    <mergeCell ref="A11:A21"/>
    <mergeCell ref="A22:A23"/>
    <mergeCell ref="A24:A34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종합</vt:lpstr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전략정책TF_정지원</cp:lastModifiedBy>
  <cp:lastPrinted>2020-06-16T02:02:21Z</cp:lastPrinted>
  <dcterms:created xsi:type="dcterms:W3CDTF">2020-04-16T04:15:05Z</dcterms:created>
  <dcterms:modified xsi:type="dcterms:W3CDTF">2020-07-16T07:13:48Z</dcterms:modified>
</cp:coreProperties>
</file>